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Fuel Consumption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J29" i="1"/>
  <c r="K29" i="1"/>
  <c r="G26" i="1"/>
  <c r="G27" i="1"/>
  <c r="J26" i="1"/>
  <c r="J27" i="1"/>
  <c r="K26" i="1"/>
  <c r="K27" i="1"/>
  <c r="G23" i="1"/>
  <c r="G24" i="1"/>
  <c r="G25" i="1"/>
  <c r="J23" i="1"/>
  <c r="J24" i="1"/>
  <c r="J25" i="1"/>
  <c r="K23" i="1"/>
  <c r="K24" i="1"/>
  <c r="K25" i="1"/>
  <c r="G22" i="1"/>
  <c r="K22" i="1" s="1"/>
  <c r="J22" i="1"/>
  <c r="G30" i="1"/>
  <c r="J30" i="1"/>
  <c r="K30" i="1"/>
  <c r="G28" i="1"/>
  <c r="K28" i="1" s="1"/>
  <c r="J28" i="1"/>
  <c r="G21" i="1"/>
  <c r="K21" i="1" s="1"/>
  <c r="J21" i="1"/>
  <c r="K9" i="1"/>
  <c r="H9" i="1"/>
  <c r="C9" i="1"/>
  <c r="J16" i="1"/>
  <c r="J17" i="1"/>
  <c r="J18" i="1"/>
  <c r="J19" i="1"/>
  <c r="J20" i="1"/>
  <c r="J31" i="1"/>
  <c r="J15" i="1"/>
  <c r="K17" i="1"/>
  <c r="K31" i="1"/>
  <c r="G35" i="1"/>
  <c r="E35" i="1"/>
  <c r="G16" i="1"/>
  <c r="K16" i="1" s="1"/>
  <c r="G17" i="1"/>
  <c r="G18" i="1"/>
  <c r="K18" i="1" s="1"/>
  <c r="G19" i="1"/>
  <c r="K19" i="1" s="1"/>
  <c r="G20" i="1"/>
  <c r="K20" i="1" s="1"/>
  <c r="G31" i="1"/>
  <c r="G15" i="1"/>
  <c r="K15" i="1" s="1"/>
  <c r="I35" i="1" l="1"/>
  <c r="E9" i="1"/>
  <c r="C35" i="1"/>
</calcChain>
</file>

<file path=xl/sharedStrings.xml><?xml version="1.0" encoding="utf-8"?>
<sst xmlns="http://schemas.openxmlformats.org/spreadsheetml/2006/main" count="47" uniqueCount="40">
  <si>
    <t>Monthly Fuel Consumption Sheet</t>
  </si>
  <si>
    <t>Fuel Consumption Log</t>
  </si>
  <si>
    <t>Date</t>
  </si>
  <si>
    <t>Vehicle/Equipment ID</t>
  </si>
  <si>
    <t>Driver/Operator Name</t>
  </si>
  <si>
    <t>Starting Odometer/Hours</t>
  </si>
  <si>
    <t>Ending Odometer/Hours</t>
  </si>
  <si>
    <t>Distance/Hours Used</t>
  </si>
  <si>
    <t>Fuel Purchased (Liters/Gallons)</t>
  </si>
  <si>
    <t>Fuel Cost (USD)</t>
  </si>
  <si>
    <t>Fuel Price (USD/Liter or Gallon)</t>
  </si>
  <si>
    <t>Fuel Efficiency (Distance per Liter/Gallon)</t>
  </si>
  <si>
    <t>Maintenance/Notes</t>
  </si>
  <si>
    <t>V001</t>
  </si>
  <si>
    <t>John Doe</t>
  </si>
  <si>
    <t>Routine check-up completed</t>
  </si>
  <si>
    <t>V002</t>
  </si>
  <si>
    <t>Jane Smith</t>
  </si>
  <si>
    <t>Delivery trip - no issues</t>
  </si>
  <si>
    <t>EQ001</t>
  </si>
  <si>
    <t>Mark Brown</t>
  </si>
  <si>
    <t>Equipment serviced</t>
  </si>
  <si>
    <t>V003</t>
  </si>
  <si>
    <t>Sarah Johnson</t>
  </si>
  <si>
    <t>Oil change required soon</t>
  </si>
  <si>
    <t>Fuel system checked</t>
  </si>
  <si>
    <t>Minor tire repair</t>
  </si>
  <si>
    <t>Summary Section</t>
  </si>
  <si>
    <t>Total Distance/Hours Tracked</t>
  </si>
  <si>
    <t>Total Fuel Purchased</t>
  </si>
  <si>
    <t>Total Fuel Cost</t>
  </si>
  <si>
    <t>Average Fuel Efficiency</t>
  </si>
  <si>
    <t>Search Fuel Consumtion by Date:</t>
  </si>
  <si>
    <t>Driver Operator Name</t>
  </si>
  <si>
    <t>Distance/Hours Travelled:</t>
  </si>
  <si>
    <r>
      <t>Organization Name</t>
    </r>
    <r>
      <rPr>
        <sz val="11"/>
        <color theme="1"/>
        <rFont val="Helvetica CE 55 Roman"/>
      </rPr>
      <t xml:space="preserve">: </t>
    </r>
  </si>
  <si>
    <r>
      <t>Vehicle/Equipment Type</t>
    </r>
    <r>
      <rPr>
        <sz val="11"/>
        <color theme="1"/>
        <rFont val="Helvetica CE 55 Roman"/>
      </rPr>
      <t xml:space="preserve">: </t>
    </r>
  </si>
  <si>
    <r>
      <t>Month/Year</t>
    </r>
    <r>
      <rPr>
        <sz val="11"/>
        <color theme="1"/>
        <rFont val="Helvetica CE 55 Roman"/>
      </rPr>
      <t xml:space="preserve">: </t>
    </r>
  </si>
  <si>
    <t>What is the highest value of fuel purchased in one day?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</si>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</sst>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&quot;$&quot;#,##0.00"/>
    <numFmt numFmtId="177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Helvetica CE 55 Roman"/>
    </font>
    <font>
      <b/>
      <sz val="11"/>
      <color theme="1"/>
      <name val="Helvetica CE 55 Roman"/>
    </font>
    <font>
      <b/>
      <sz val="14"/>
      <color theme="1"/>
      <name val="Helvetica CE 55 Roman"/>
    </font>
    <font>
      <b/>
      <sz val="13.5"/>
      <color theme="1"/>
      <name val="Helvetica CE 55 Roman"/>
    </font>
    <font>
      <sz val="11"/>
      <color rgb="FFC00000"/>
      <name val="Helvetica CE 55 Roman"/>
    </font>
    <font>
      <b/>
      <sz val="10"/>
      <color theme="1"/>
      <name val="Arial"/>
      <family val="2"/>
    </font>
    <font>
      <b/>
      <sz val="22"/>
      <color theme="0"/>
      <name val="Helvetica CE 55 Roman"/>
    </font>
    <font>
      <sz val="11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177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vertical="center" wrapText="1"/>
    </xf>
    <xf numFmtId="177" fontId="6" fillId="2" borderId="0" xfId="0" applyNumberFormat="1" applyFont="1" applyFill="1" applyAlignment="1">
      <alignment horizontal="left" vertical="center" wrapText="1"/>
    </xf>
    <xf numFmtId="0" fontId="7" fillId="3" borderId="0" xfId="0" applyFont="1" applyFill="1" applyAlignment="1">
      <alignment horizontal="left" vertical="center"/>
    </xf>
    <xf numFmtId="0" fontId="2" fillId="0" borderId="0" xfId="0" applyFont="1" applyAlignment="1">
      <alignment horizontal="right" wrapText="1"/>
    </xf>
    <xf numFmtId="0" fontId="8" fillId="2" borderId="0" xfId="0" applyFont="1" applyFill="1" applyAlignment="1">
      <alignment horizontal="center" vertical="center"/>
    </xf>
  </cellXfs>
  <cellStyles count="1">
    <cellStyle name="Normal" xfId="0" builtinId="0"/>
  </cellStyles>
  <dxfs count="13"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L31" totalsRowShown="0" headerRowDxfId="1" dataDxfId="0">
  <autoFilter ref="B14:L31"/>
  <tableColumns count="11">
    <tableColumn id="1" name="Date" dataDxfId="12"/>
    <tableColumn id="2" name="Vehicle/Equipment ID" dataDxfId="11"/>
    <tableColumn id="3" name="Driver/Operator Name" dataDxfId="10"/>
    <tableColumn id="4" name="Starting Odometer/Hours" dataDxfId="9"/>
    <tableColumn id="5" name="Ending Odometer/Hours" dataDxfId="8"/>
    <tableColumn id="6" name="Distance/Hours Used" dataDxfId="7">
      <calculatedColumnFormula>IF(F15&gt;0,F15-E15,"")</calculatedColumnFormula>
    </tableColumn>
    <tableColumn id="7" name="Fuel Purchased (Liters/Gallons)" dataDxfId="6"/>
    <tableColumn id="8" name="Fuel Cost (USD)" dataDxfId="5"/>
    <tableColumn id="9" name="Fuel Price (USD/Liter or Gallon)" dataDxfId="4">
      <calculatedColumnFormula>IF(AND(I15&gt;0, H15&gt;0), I15/H15, "")</calculatedColumnFormula>
    </tableColumn>
    <tableColumn id="10" name="Fuel Efficiency (Distance per Liter/Gallon)" dataDxfId="3">
      <calculatedColumnFormula>IF(AND(G15&gt;0, H15&gt;0), G15/H15, "")</calculatedColumnFormula>
    </tableColumn>
    <tableColumn id="11" name="Maintenance/Notes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8"/>
  <sheetViews>
    <sheetView showGridLines="0" tabSelected="1" topLeftCell="A7" zoomScaleNormal="100" workbookViewId="0">
      <selection activeCell="F17" sqref="F17"/>
    </sheetView>
  </sheetViews>
  <sheetFormatPr defaultRowHeight="15" x14ac:dyDescent="0.25"/>
  <cols>
    <col min="1" max="1" width="3.7109375" style="1" customWidth="1"/>
    <col min="2" max="2" width="23.5703125" style="1" customWidth="1"/>
    <col min="3" max="3" width="22.140625" style="1" customWidth="1"/>
    <col min="4" max="4" width="24.85546875" style="1" customWidth="1"/>
    <col min="5" max="5" width="25.7109375" style="1" customWidth="1"/>
    <col min="6" max="6" width="24.7109375" style="1" customWidth="1"/>
    <col min="7" max="7" width="21.28515625" style="1" customWidth="1"/>
    <col min="8" max="8" width="30.28515625" style="1" customWidth="1"/>
    <col min="9" max="9" width="18.7109375" style="1" customWidth="1"/>
    <col min="10" max="10" width="30.5703125" style="1" customWidth="1"/>
    <col min="11" max="11" width="39.42578125" style="1" customWidth="1"/>
    <col min="12" max="12" width="35.7109375" style="1" customWidth="1"/>
    <col min="13" max="16384" width="9.140625" style="1"/>
  </cols>
  <sheetData>
    <row r="2" spans="2:12" ht="41.25" customHeight="1" x14ac:dyDescent="0.25">
      <c r="B2" s="26" t="s">
        <v>0</v>
      </c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2:12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2:12" x14ac:dyDescent="0.25"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2:12" s="8" customFormat="1" ht="24.95" customHeight="1" x14ac:dyDescent="0.25">
      <c r="B5" s="3" t="s">
        <v>35</v>
      </c>
      <c r="C5" s="4"/>
      <c r="D5" s="4"/>
      <c r="E5" s="4"/>
      <c r="F5" s="5" t="s">
        <v>36</v>
      </c>
      <c r="G5" s="5"/>
      <c r="H5" s="4"/>
      <c r="I5" s="4"/>
      <c r="J5" s="4"/>
      <c r="K5" s="6" t="s">
        <v>37</v>
      </c>
      <c r="L5" s="7"/>
    </row>
    <row r="6" spans="2:12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2:12" ht="30" customHeight="1" x14ac:dyDescent="0.25">
      <c r="B7" s="20" t="s">
        <v>32</v>
      </c>
      <c r="C7" s="2"/>
      <c r="D7" s="2"/>
      <c r="E7" s="2"/>
      <c r="F7" s="2"/>
      <c r="G7" s="2"/>
      <c r="H7" s="2"/>
      <c r="I7" s="2"/>
      <c r="J7" s="2"/>
      <c r="K7" s="2"/>
      <c r="L7" s="2"/>
    </row>
    <row r="8" spans="2:12" ht="30" customHeight="1" x14ac:dyDescent="0.3">
      <c r="B8" s="21">
        <v>45637</v>
      </c>
      <c r="C8" s="2"/>
      <c r="D8" s="2"/>
      <c r="E8" s="2"/>
      <c r="F8" s="2"/>
      <c r="G8" s="2"/>
      <c r="H8" s="2"/>
      <c r="L8" s="2"/>
    </row>
    <row r="9" spans="2:12" ht="30" customHeight="1" x14ac:dyDescent="0.25">
      <c r="B9" s="9" t="s">
        <v>33</v>
      </c>
      <c r="C9" s="23" t="str">
        <f>VLOOKUP(B8,Table1[#All],3)</f>
        <v>Jane Smith</v>
      </c>
      <c r="D9" s="10" t="s">
        <v>34</v>
      </c>
      <c r="E9" s="23">
        <f>VLOOKUP(B8,Table1[#All],6)</f>
        <v>250</v>
      </c>
      <c r="F9" s="11" t="s">
        <v>8</v>
      </c>
      <c r="G9" s="11"/>
      <c r="H9" s="22">
        <f>VLOOKUP(B8,Table1[#All],7)</f>
        <v>81</v>
      </c>
      <c r="I9" s="27" t="s">
        <v>38</v>
      </c>
      <c r="J9" s="27"/>
      <c r="K9" s="28">
        <f>LARGE(Table1[Fuel Purchased (Liters/Gallons)],1)</f>
        <v>81</v>
      </c>
      <c r="L9" s="2"/>
    </row>
    <row r="10" spans="2:12" x14ac:dyDescent="0.2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2:12" x14ac:dyDescent="0.2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2:12" ht="18" x14ac:dyDescent="0.25">
      <c r="B12" s="12" t="s">
        <v>1</v>
      </c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2:12" x14ac:dyDescent="0.2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2:12" ht="35.1" customHeight="1" x14ac:dyDescent="0.25">
      <c r="B14" s="13" t="s">
        <v>2</v>
      </c>
      <c r="C14" s="13" t="s">
        <v>3</v>
      </c>
      <c r="D14" s="13" t="s">
        <v>4</v>
      </c>
      <c r="E14" s="13" t="s">
        <v>5</v>
      </c>
      <c r="F14" s="13" t="s">
        <v>6</v>
      </c>
      <c r="G14" s="13" t="s">
        <v>7</v>
      </c>
      <c r="H14" s="13" t="s">
        <v>8</v>
      </c>
      <c r="I14" s="13" t="s">
        <v>9</v>
      </c>
      <c r="J14" s="13" t="s">
        <v>10</v>
      </c>
      <c r="K14" s="13" t="s">
        <v>11</v>
      </c>
      <c r="L14" s="13" t="s">
        <v>12</v>
      </c>
    </row>
    <row r="15" spans="2:12" ht="35.1" customHeight="1" x14ac:dyDescent="0.25">
      <c r="B15" s="14">
        <v>45627</v>
      </c>
      <c r="C15" s="15" t="s">
        <v>13</v>
      </c>
      <c r="D15" s="15" t="s">
        <v>14</v>
      </c>
      <c r="E15" s="16">
        <v>12000</v>
      </c>
      <c r="F15" s="16">
        <v>12150</v>
      </c>
      <c r="G15" s="15">
        <f>IF(F15&gt;0,F15-E15,"")</f>
        <v>150</v>
      </c>
      <c r="H15" s="15">
        <v>50</v>
      </c>
      <c r="I15" s="17">
        <v>75</v>
      </c>
      <c r="J15" s="17">
        <f>IF(AND(I15&gt;0, H15&gt;0), I15/H15, "")</f>
        <v>1.5</v>
      </c>
      <c r="K15" s="18">
        <f>IF(AND(G15&gt;0, H15&gt;0), G15/H15, "")</f>
        <v>3</v>
      </c>
      <c r="L15" s="15" t="s">
        <v>15</v>
      </c>
    </row>
    <row r="16" spans="2:12" ht="35.1" customHeight="1" x14ac:dyDescent="0.25">
      <c r="B16" s="14">
        <v>45628</v>
      </c>
      <c r="C16" s="15" t="s">
        <v>16</v>
      </c>
      <c r="D16" s="15" t="s">
        <v>17</v>
      </c>
      <c r="E16" s="16">
        <v>9500</v>
      </c>
      <c r="F16" s="16">
        <v>9700</v>
      </c>
      <c r="G16" s="15">
        <f t="shared" ref="G16:G31" si="0">IF(F16&gt;0,F16-E16,"")</f>
        <v>200</v>
      </c>
      <c r="H16" s="15">
        <v>60</v>
      </c>
      <c r="I16" s="17">
        <v>90</v>
      </c>
      <c r="J16" s="17">
        <f t="shared" ref="J16:J31" si="1">IF(AND(I16&gt;0, H16&gt;0), I16/H16, "")</f>
        <v>1.5</v>
      </c>
      <c r="K16" s="18">
        <f t="shared" ref="K16:K31" si="2">IF(AND(G16&gt;0, H16&gt;0), G16/H16, "")</f>
        <v>3.3333333333333335</v>
      </c>
      <c r="L16" s="15" t="s">
        <v>18</v>
      </c>
    </row>
    <row r="17" spans="2:12" ht="35.1" customHeight="1" x14ac:dyDescent="0.25">
      <c r="B17" s="14">
        <v>45629</v>
      </c>
      <c r="C17" s="15" t="s">
        <v>19</v>
      </c>
      <c r="D17" s="15" t="s">
        <v>20</v>
      </c>
      <c r="E17" s="15">
        <v>25687</v>
      </c>
      <c r="F17" s="15">
        <v>25864</v>
      </c>
      <c r="G17" s="15">
        <f t="shared" si="0"/>
        <v>177</v>
      </c>
      <c r="H17" s="15">
        <v>40</v>
      </c>
      <c r="I17" s="17">
        <v>60</v>
      </c>
      <c r="J17" s="17">
        <f t="shared" si="1"/>
        <v>1.5</v>
      </c>
      <c r="K17" s="18">
        <f t="shared" si="2"/>
        <v>4.4249999999999998</v>
      </c>
      <c r="L17" s="15" t="s">
        <v>21</v>
      </c>
    </row>
    <row r="18" spans="2:12" ht="35.1" customHeight="1" x14ac:dyDescent="0.25">
      <c r="B18" s="14">
        <v>45631</v>
      </c>
      <c r="C18" s="15" t="s">
        <v>22</v>
      </c>
      <c r="D18" s="15" t="s">
        <v>23</v>
      </c>
      <c r="E18" s="16">
        <v>5000</v>
      </c>
      <c r="F18" s="16">
        <v>5200</v>
      </c>
      <c r="G18" s="15">
        <f t="shared" si="0"/>
        <v>200</v>
      </c>
      <c r="H18" s="15">
        <v>55</v>
      </c>
      <c r="I18" s="17">
        <v>82.5</v>
      </c>
      <c r="J18" s="17">
        <f t="shared" si="1"/>
        <v>1.5</v>
      </c>
      <c r="K18" s="18">
        <f t="shared" si="2"/>
        <v>3.6363636363636362</v>
      </c>
      <c r="L18" s="15" t="s">
        <v>24</v>
      </c>
    </row>
    <row r="19" spans="2:12" ht="35.1" customHeight="1" x14ac:dyDescent="0.25">
      <c r="B19" s="14">
        <v>45633</v>
      </c>
      <c r="C19" s="15" t="s">
        <v>13</v>
      </c>
      <c r="D19" s="15" t="s">
        <v>14</v>
      </c>
      <c r="E19" s="16">
        <v>12150</v>
      </c>
      <c r="F19" s="16">
        <v>12300</v>
      </c>
      <c r="G19" s="15">
        <f t="shared" si="0"/>
        <v>150</v>
      </c>
      <c r="H19" s="15">
        <v>48</v>
      </c>
      <c r="I19" s="17">
        <v>72</v>
      </c>
      <c r="J19" s="17">
        <f t="shared" si="1"/>
        <v>1.5</v>
      </c>
      <c r="K19" s="18">
        <f t="shared" si="2"/>
        <v>3.125</v>
      </c>
      <c r="L19" s="15" t="s">
        <v>25</v>
      </c>
    </row>
    <row r="20" spans="2:12" ht="35.1" customHeight="1" x14ac:dyDescent="0.25">
      <c r="B20" s="14">
        <v>45636</v>
      </c>
      <c r="C20" s="15" t="s">
        <v>16</v>
      </c>
      <c r="D20" s="15" t="s">
        <v>17</v>
      </c>
      <c r="E20" s="16">
        <v>9700</v>
      </c>
      <c r="F20" s="16">
        <v>9950</v>
      </c>
      <c r="G20" s="15">
        <f t="shared" si="0"/>
        <v>250</v>
      </c>
      <c r="H20" s="15">
        <v>75</v>
      </c>
      <c r="I20" s="17">
        <v>112.5</v>
      </c>
      <c r="J20" s="17">
        <f t="shared" si="1"/>
        <v>1.5</v>
      </c>
      <c r="K20" s="18">
        <f t="shared" si="2"/>
        <v>3.3333333333333335</v>
      </c>
      <c r="L20" s="15" t="s">
        <v>26</v>
      </c>
    </row>
    <row r="21" spans="2:12" ht="35.1" customHeight="1" x14ac:dyDescent="0.25">
      <c r="B21" s="14">
        <v>45637</v>
      </c>
      <c r="C21" s="15" t="s">
        <v>16</v>
      </c>
      <c r="D21" s="15" t="s">
        <v>17</v>
      </c>
      <c r="E21" s="16">
        <v>9700</v>
      </c>
      <c r="F21" s="16">
        <v>9950</v>
      </c>
      <c r="G21" s="15">
        <f>IF(F21&gt;0,F21-E21,"")</f>
        <v>250</v>
      </c>
      <c r="H21" s="15">
        <v>81</v>
      </c>
      <c r="I21" s="17">
        <v>110</v>
      </c>
      <c r="J21" s="17">
        <f>IF(AND(I21&gt;0, H21&gt;0), I21/H21, "")</f>
        <v>1.3580246913580247</v>
      </c>
      <c r="K21" s="18">
        <f>IF(AND(G21&gt;0, H21&gt;0), G21/H21, "")</f>
        <v>3.0864197530864197</v>
      </c>
      <c r="L21" s="15"/>
    </row>
    <row r="22" spans="2:12" ht="35.1" customHeight="1" x14ac:dyDescent="0.25">
      <c r="B22" s="14"/>
      <c r="C22" s="15"/>
      <c r="D22" s="15"/>
      <c r="E22" s="16"/>
      <c r="F22" s="16"/>
      <c r="G22" s="15" t="str">
        <f>IF(F22&gt;0,F22-E22,"")</f>
        <v/>
      </c>
      <c r="H22" s="15"/>
      <c r="I22" s="17"/>
      <c r="J22" s="17" t="str">
        <f>IF(AND(I22&gt;0, H22&gt;0), I22/H22, "")</f>
        <v/>
      </c>
      <c r="K22" s="18" t="str">
        <f>IF(AND(G22&gt;0, H22&gt;0), G22/H22, "")</f>
        <v/>
      </c>
      <c r="L22" s="15"/>
    </row>
    <row r="23" spans="2:12" ht="35.1" customHeight="1" x14ac:dyDescent="0.25">
      <c r="B23" s="14"/>
      <c r="C23" s="15"/>
      <c r="D23" s="15"/>
      <c r="E23" s="16"/>
      <c r="F23" s="16"/>
      <c r="G23" s="15" t="str">
        <f t="shared" ref="G23:G25" si="3">IF(F23&gt;0,F23-E23,"")</f>
        <v/>
      </c>
      <c r="H23" s="15"/>
      <c r="I23" s="17"/>
      <c r="J23" s="17" t="str">
        <f t="shared" ref="J23:J25" si="4">IF(AND(I23&gt;0, H23&gt;0), I23/H23, "")</f>
        <v/>
      </c>
      <c r="K23" s="18" t="str">
        <f t="shared" ref="K23:K25" si="5">IF(AND(G23&gt;0, H23&gt;0), G23/H23, "")</f>
        <v/>
      </c>
      <c r="L23" s="15"/>
    </row>
    <row r="24" spans="2:12" ht="35.1" customHeight="1" x14ac:dyDescent="0.25">
      <c r="B24" s="14"/>
      <c r="C24" s="15"/>
      <c r="D24" s="15"/>
      <c r="E24" s="16"/>
      <c r="F24" s="16"/>
      <c r="G24" s="15" t="str">
        <f t="shared" si="3"/>
        <v/>
      </c>
      <c r="H24" s="15"/>
      <c r="I24" s="17"/>
      <c r="J24" s="17" t="str">
        <f t="shared" si="4"/>
        <v/>
      </c>
      <c r="K24" s="18" t="str">
        <f t="shared" si="5"/>
        <v/>
      </c>
      <c r="L24" s="15"/>
    </row>
    <row r="25" spans="2:12" ht="35.1" customHeight="1" x14ac:dyDescent="0.25">
      <c r="B25" s="14"/>
      <c r="C25" s="15"/>
      <c r="D25" s="15"/>
      <c r="E25" s="16"/>
      <c r="F25" s="16"/>
      <c r="G25" s="15" t="str">
        <f t="shared" si="3"/>
        <v/>
      </c>
      <c r="H25" s="15"/>
      <c r="I25" s="17"/>
      <c r="J25" s="17" t="str">
        <f t="shared" si="4"/>
        <v/>
      </c>
      <c r="K25" s="18" t="str">
        <f t="shared" si="5"/>
        <v/>
      </c>
      <c r="L25" s="15"/>
    </row>
    <row r="26" spans="2:12" ht="35.1" customHeight="1" x14ac:dyDescent="0.25">
      <c r="B26" s="14"/>
      <c r="C26" s="15"/>
      <c r="D26" s="15"/>
      <c r="E26" s="16"/>
      <c r="F26" s="16"/>
      <c r="G26" s="15" t="str">
        <f t="shared" ref="G26:G27" si="6">IF(F26&gt;0,F26-E26,"")</f>
        <v/>
      </c>
      <c r="H26" s="15"/>
      <c r="I26" s="17"/>
      <c r="J26" s="17" t="str">
        <f t="shared" ref="J26:J27" si="7">IF(AND(I26&gt;0, H26&gt;0), I26/H26, "")</f>
        <v/>
      </c>
      <c r="K26" s="18" t="str">
        <f t="shared" ref="K26:K27" si="8">IF(AND(G26&gt;0, H26&gt;0), G26/H26, "")</f>
        <v/>
      </c>
      <c r="L26" s="15"/>
    </row>
    <row r="27" spans="2:12" ht="35.1" customHeight="1" x14ac:dyDescent="0.25">
      <c r="B27" s="14"/>
      <c r="C27" s="15"/>
      <c r="D27" s="15"/>
      <c r="E27" s="16"/>
      <c r="F27" s="16"/>
      <c r="G27" s="15" t="str">
        <f t="shared" si="6"/>
        <v/>
      </c>
      <c r="H27" s="15"/>
      <c r="I27" s="17"/>
      <c r="J27" s="17" t="str">
        <f t="shared" si="7"/>
        <v/>
      </c>
      <c r="K27" s="18" t="str">
        <f t="shared" si="8"/>
        <v/>
      </c>
      <c r="L27" s="15"/>
    </row>
    <row r="28" spans="2:12" ht="35.1" customHeight="1" x14ac:dyDescent="0.25">
      <c r="B28" s="14"/>
      <c r="C28" s="15"/>
      <c r="D28" s="15"/>
      <c r="E28" s="16"/>
      <c r="F28" s="16"/>
      <c r="G28" s="15" t="str">
        <f>IF(F28&gt;0,F28-E28,"")</f>
        <v/>
      </c>
      <c r="H28" s="15"/>
      <c r="I28" s="17"/>
      <c r="J28" s="17" t="str">
        <f>IF(AND(I28&gt;0, H28&gt;0), I28/H28, "")</f>
        <v/>
      </c>
      <c r="K28" s="18" t="str">
        <f>IF(AND(G28&gt;0, H28&gt;0), G28/H28, "")</f>
        <v/>
      </c>
      <c r="L28" s="15"/>
    </row>
    <row r="29" spans="2:12" ht="35.1" customHeight="1" x14ac:dyDescent="0.25">
      <c r="B29" s="14"/>
      <c r="C29" s="15"/>
      <c r="D29" s="15"/>
      <c r="E29" s="16"/>
      <c r="F29" s="16"/>
      <c r="G29" s="15" t="str">
        <f>IF(F29&gt;0,F29-E29,"")</f>
        <v/>
      </c>
      <c r="H29" s="15"/>
      <c r="I29" s="17"/>
      <c r="J29" s="17" t="str">
        <f>IF(AND(I29&gt;0, H29&gt;0), I29/H29, "")</f>
        <v/>
      </c>
      <c r="K29" s="18" t="str">
        <f>IF(AND(G29&gt;0, H29&gt;0), G29/H29, "")</f>
        <v/>
      </c>
      <c r="L29" s="15"/>
    </row>
    <row r="30" spans="2:12" ht="35.1" customHeight="1" x14ac:dyDescent="0.25">
      <c r="B30" s="14"/>
      <c r="C30" s="15"/>
      <c r="D30" s="15"/>
      <c r="E30" s="16"/>
      <c r="F30" s="16"/>
      <c r="G30" s="15" t="str">
        <f>IF(F30&gt;0,F30-E30,"")</f>
        <v/>
      </c>
      <c r="H30" s="15"/>
      <c r="I30" s="17"/>
      <c r="J30" s="17" t="str">
        <f>IF(AND(I30&gt;0, H30&gt;0), I30/H30, "")</f>
        <v/>
      </c>
      <c r="K30" s="18" t="str">
        <f>IF(AND(G30&gt;0, H30&gt;0), G30/H30, "")</f>
        <v/>
      </c>
      <c r="L30" s="15"/>
    </row>
    <row r="31" spans="2:12" ht="35.1" customHeight="1" x14ac:dyDescent="0.25">
      <c r="B31" s="2"/>
      <c r="C31" s="2"/>
      <c r="D31" s="2"/>
      <c r="E31" s="2"/>
      <c r="F31" s="2"/>
      <c r="G31" s="15" t="str">
        <f t="shared" si="0"/>
        <v/>
      </c>
      <c r="H31" s="2"/>
      <c r="I31" s="19"/>
      <c r="J31" s="17" t="str">
        <f t="shared" si="1"/>
        <v/>
      </c>
      <c r="K31" s="18" t="str">
        <f t="shared" si="2"/>
        <v/>
      </c>
      <c r="L31" s="2"/>
    </row>
    <row r="32" spans="2:12" ht="30" customHeight="1" x14ac:dyDescent="0.2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2:12" ht="30" customHeight="1" x14ac:dyDescent="0.25">
      <c r="B33" s="12" t="s">
        <v>27</v>
      </c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2:12" ht="30" customHeight="1" x14ac:dyDescent="0.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2:12" ht="30" customHeight="1" x14ac:dyDescent="0.25">
      <c r="B35" s="15" t="s">
        <v>28</v>
      </c>
      <c r="C35" s="24">
        <f>SUM(Table1[Distance/Hours Used])</f>
        <v>1377</v>
      </c>
      <c r="D35" s="15" t="s">
        <v>29</v>
      </c>
      <c r="E35" s="24">
        <f>SUM(Table1[Fuel Purchased (Liters/Gallons)])</f>
        <v>409</v>
      </c>
      <c r="F35" s="15" t="s">
        <v>30</v>
      </c>
      <c r="G35" s="24">
        <f>SUM(Table1[Fuel Cost (USD)])</f>
        <v>602</v>
      </c>
      <c r="H35" s="15" t="s">
        <v>31</v>
      </c>
      <c r="I35" s="25">
        <f>AVERAGE(Table1[Fuel Efficiency (Distance per Liter/Gallon)])</f>
        <v>3.4199214365881034</v>
      </c>
      <c r="J35" s="2"/>
      <c r="K35" s="2"/>
      <c r="L35" s="2"/>
    </row>
    <row r="36" spans="2:12" ht="30" customHeight="1" x14ac:dyDescent="0.25">
      <c r="B36" s="1" t="s">
        <v>39</v>
      </c>
      <c r="D36" s="2"/>
      <c r="E36" s="2"/>
      <c r="F36" s="2"/>
      <c r="G36" s="2"/>
      <c r="H36" s="2"/>
      <c r="I36" s="2"/>
      <c r="J36" s="2"/>
      <c r="K36" s="2"/>
      <c r="L36" s="2"/>
    </row>
    <row r="37" spans="2:12" ht="30" customHeight="1" x14ac:dyDescent="0.25">
      <c r="D37" s="2"/>
      <c r="E37" s="2"/>
      <c r="F37" s="2"/>
      <c r="G37" s="2"/>
      <c r="H37" s="2"/>
      <c r="I37" s="2"/>
      <c r="J37" s="2"/>
      <c r="K37" s="2"/>
      <c r="L37" s="2"/>
    </row>
    <row r="38" spans="2:12" ht="30" customHeight="1" x14ac:dyDescent="0.25">
      <c r="D38" s="2"/>
      <c r="E38" s="2"/>
      <c r="F38" s="2"/>
      <c r="G38" s="2"/>
      <c r="H38" s="2"/>
      <c r="I38" s="2"/>
      <c r="J38" s="2"/>
      <c r="K38" s="2"/>
      <c r="L38" s="2"/>
    </row>
  </sheetData>
  <mergeCells count="6">
    <mergeCell ref="B2:L2"/>
    <mergeCell ref="C5:E5"/>
    <mergeCell ref="F5:G5"/>
    <mergeCell ref="H5:J5"/>
    <mergeCell ref="F9:G9"/>
    <mergeCell ref="I9:J9"/>
  </mergeCells>
  <dataValidations count="1">
    <dataValidation type="list" allowBlank="1" showInputMessage="1" showErrorMessage="1" sqref="B8">
      <formula1>$B$15:$B$31</formula1>
    </dataValidation>
  </dataValidations>
  <pageMargins left="0.25" right="0.25" top="0.75" bottom="0.75" header="0.3" footer="0.3"/>
  <pageSetup paperSize="9" scale="47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Fuel Consumption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2024-12-12T11:00:32Z</cp:lastPrinted>
  <dcterms:created xsi:type="dcterms:W3CDTF">2024-12-12T10:19:10Z</dcterms:created>
  <dcterms:modified xsi:type="dcterms:W3CDTF">2024-12-12T11:00:58Z</dcterms:modified>
</cp:coreProperties>
</file>