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5BEF4162-3A4F-4198-BC77-41AD02DE4DF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Weekly Time Recor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G21" i="1" l="1"/>
  <c r="G23" i="1" s="1"/>
  <c r="F21" i="1"/>
  <c r="F23" i="1" s="1"/>
  <c r="E21" i="1"/>
  <c r="E23" i="1" s="1"/>
  <c r="D21" i="1"/>
  <c r="D23" i="1" s="1"/>
  <c r="H19" i="1"/>
  <c r="H18" i="1"/>
  <c r="H17" i="1"/>
  <c r="H16" i="1"/>
  <c r="H15" i="1"/>
  <c r="H14" i="1"/>
  <c r="H13" i="1"/>
  <c r="C19" i="1"/>
  <c r="C18" i="1"/>
  <c r="C17" i="1"/>
  <c r="C16" i="1"/>
  <c r="C15" i="1"/>
  <c r="C14" i="1"/>
  <c r="C13" i="1"/>
  <c r="H23" i="1" l="1"/>
  <c r="H21" i="1"/>
</calcChain>
</file>

<file path=xl/sharedStrings.xml><?xml version="1.0" encoding="utf-8"?>
<sst xmlns="http://schemas.openxmlformats.org/spreadsheetml/2006/main" count="37" uniqueCount="33">
  <si>
    <t>Day</t>
  </si>
  <si>
    <t>Sick</t>
  </si>
  <si>
    <t>Vacation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</si>
  <si>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</si>
  <si>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</si>
  <si>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</si>
  <si>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</si>
  <si>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</si>
  <si>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</si>
  <si>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</si>
  <si>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</si>
  <si>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Date</t>
  </si>
  <si>
    <t>Enter Street Address</t>
  </si>
  <si>
    <t>Enter City, State, ZIP Code</t>
  </si>
  <si>
    <t>Enter Employee Name</t>
  </si>
  <si>
    <t>Enter Manager Name</t>
  </si>
  <si>
    <t>Employee Address &amp; Contact Details</t>
  </si>
  <si>
    <t>Employee Name</t>
  </si>
  <si>
    <t>Manager</t>
  </si>
  <si>
    <t xml:space="preserve"> </t>
  </si>
  <si>
    <t>Overtime Hours</t>
  </si>
  <si>
    <t>Enter Phone Number</t>
  </si>
  <si>
    <t>Enter E-mail Address</t>
  </si>
  <si>
    <t>Manager's Signature</t>
  </si>
  <si>
    <t>Phone:</t>
  </si>
  <si>
    <t>E-mail:</t>
  </si>
  <si>
    <t>Week Ending:</t>
  </si>
  <si>
    <t>Total Hours</t>
  </si>
  <si>
    <t>Rate per Hour</t>
  </si>
  <si>
    <t>Total Pay</t>
  </si>
  <si>
    <t>Employee's Signature</t>
  </si>
  <si>
    <t>Regular 
Hours</t>
  </si>
  <si>
    <t>Enter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</si>
</sst>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m/d;@"/>
    <numFmt numFmtId="166" formatCode="&quot;$&quot;#,##0.00"/>
  </numFmts>
  <fonts count="8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sz val="12"/>
      <color theme="1" tint="0.14999847407452621"/>
      <name val="Constantia"/>
      <family val="1"/>
      <scheme val="major"/>
    </font>
    <font>
      <sz val="12"/>
      <color theme="5"/>
      <name val="Constantia"/>
      <family val="1"/>
      <scheme val="major"/>
    </font>
    <font>
      <b/>
      <sz val="12"/>
      <color theme="1" tint="0.14999847407452621"/>
      <name val="Franklin Gothic Book"/>
      <family val="2"/>
      <scheme val="minor"/>
    </font>
    <font>
      <sz val="11"/>
      <color theme="5"/>
      <name val="Constantia"/>
      <family val="1"/>
      <scheme val="major"/>
    </font>
    <font>
      <b/>
      <sz val="11"/>
      <color theme="1" tint="0.14999847407452621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/>
      <diagonal/>
    </border>
    <border>
      <left style="thin">
        <color theme="0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/>
      </left>
      <right style="thin">
        <color theme="3" tint="0.79998168889431442"/>
      </right>
      <top style="thin">
        <color theme="3" tint="0.79998168889431442"/>
      </top>
      <bottom style="thin">
        <color theme="3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/>
      </bottom>
      <diagonal/>
    </border>
    <border>
      <left style="thin">
        <color theme="3"/>
      </left>
      <right style="thin">
        <color theme="3" tint="0.79998168889431442"/>
      </right>
      <top style="thin">
        <color theme="3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/>
      </right>
      <top style="thin">
        <color theme="3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/>
      <top style="thin">
        <color theme="3" tint="0.79998168889431442"/>
      </top>
      <bottom style="thin">
        <color theme="3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3"/>
      </right>
      <top style="thin">
        <color theme="0"/>
      </top>
      <bottom style="thin">
        <color theme="3"/>
      </bottom>
      <diagonal/>
    </border>
    <border>
      <left style="thin">
        <color theme="3" tint="0.79998168889431442"/>
      </left>
      <right/>
      <top style="thin">
        <color theme="3"/>
      </top>
      <bottom style="thin">
        <color theme="3" tint="0.79998168889431442"/>
      </bottom>
      <diagonal/>
    </border>
    <border>
      <left style="thin">
        <color theme="3"/>
      </left>
      <right style="thin">
        <color theme="3" tint="0.79998168889431442"/>
      </right>
      <top style="thin">
        <color theme="3" tint="0.7999816888943144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/>
      <diagonal/>
    </border>
    <border>
      <left style="thin">
        <color theme="3" tint="0.79998168889431442"/>
      </left>
      <right style="thin">
        <color theme="3"/>
      </right>
      <top style="thin">
        <color theme="3" tint="0.79998168889431442"/>
      </top>
      <bottom/>
      <diagonal/>
    </border>
    <border>
      <left style="thin">
        <color theme="3"/>
      </left>
      <right style="thin">
        <color theme="0"/>
      </right>
      <top style="thin">
        <color theme="0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indent="2"/>
    </xf>
    <xf numFmtId="0" fontId="2" fillId="0" borderId="0" xfId="0" applyFont="1" applyAlignment="1">
      <alignment horizontal="left" vertical="center" indent="2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 indent="1"/>
    </xf>
    <xf numFmtId="165" fontId="2" fillId="0" borderId="12" xfId="0" applyNumberFormat="1" applyFont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66" fontId="2" fillId="2" borderId="20" xfId="0" applyNumberFormat="1" applyFont="1" applyFill="1" applyBorder="1" applyAlignment="1">
      <alignment horizontal="center" vertical="center"/>
    </xf>
    <xf numFmtId="166" fontId="2" fillId="2" borderId="21" xfId="0" applyNumberFormat="1" applyFont="1" applyFill="1" applyBorder="1" applyAlignment="1">
      <alignment horizontal="center" vertical="center"/>
    </xf>
    <xf numFmtId="166" fontId="7" fillId="2" borderId="15" xfId="0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5" fontId="2" fillId="4" borderId="12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center" vertical="center"/>
    </xf>
    <xf numFmtId="2" fontId="2" fillId="4" borderId="12" xfId="0" applyNumberFormat="1" applyFont="1" applyFill="1" applyBorder="1" applyAlignment="1">
      <alignment horizontal="center" vertical="center"/>
    </xf>
    <xf numFmtId="166" fontId="2" fillId="4" borderId="17" xfId="0" applyNumberFormat="1" applyFont="1" applyFill="1" applyBorder="1" applyAlignment="1">
      <alignment horizontal="center" vertical="center" wrapText="1"/>
    </xf>
    <xf numFmtId="166" fontId="2" fillId="4" borderId="18" xfId="0" applyNumberFormat="1" applyFont="1" applyFill="1" applyBorder="1" applyAlignment="1">
      <alignment horizontal="center" vertical="center"/>
    </xf>
    <xf numFmtId="166" fontId="2" fillId="4" borderId="19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2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154936</xdr:rowOff>
    </xdr:from>
    <xdr:to>
      <xdr:col>8</xdr:col>
      <xdr:colOff>0</xdr:colOff>
      <xdr:row>1</xdr:row>
      <xdr:rowOff>0</xdr:rowOff>
    </xdr:to>
    <xdr:pic>
      <xdr:nvPicPr>
        <xdr:cNvPr id="2" name="Picture 1" descr="Abstract illustration of lights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154936"/>
          <a:ext cx="6560820" cy="1163324"/>
        </a:xfrm>
        <a:prstGeom prst="rect">
          <a:avLst/>
        </a:prstGeom>
      </xdr:spPr>
    </xdr:pic>
    <xdr:clientData/>
  </xdr:twoCellAnchor>
  <xdr:twoCellAnchor>
    <xdr:from>
      <xdr:col>5</xdr:col>
      <xdr:colOff>209550</xdr:colOff>
      <xdr:row>0</xdr:row>
      <xdr:rowOff>288286</xdr:rowOff>
    </xdr:from>
    <xdr:to>
      <xdr:col>7</xdr:col>
      <xdr:colOff>876300</xdr:colOff>
      <xdr:row>0</xdr:row>
      <xdr:rowOff>755011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179570" y="288286"/>
          <a:ext cx="249555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r"/>
          <a:r>
            <a:rPr lang="en-US" sz="18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5</xdr:col>
      <xdr:colOff>257175</xdr:colOff>
      <xdr:row>0</xdr:row>
      <xdr:rowOff>697861</xdr:rowOff>
    </xdr:from>
    <xdr:to>
      <xdr:col>7</xdr:col>
      <xdr:colOff>876300</xdr:colOff>
      <xdr:row>0</xdr:row>
      <xdr:rowOff>1164586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305300" y="697861"/>
          <a:ext cx="248602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800">
              <a:solidFill>
                <a:schemeClr val="bg1"/>
              </a:solidFill>
            </a:rPr>
            <a:t>Weekly Time Record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8"/>
  <sheetViews>
    <sheetView showGridLines="0" showRowColHeaders="0" tabSelected="1" zoomScaleNormal="100" workbookViewId="0">
      <selection activeCell="L2" sqref="L2"/>
    </sheetView>
  </sheetViews>
  <sheetFormatPr defaultColWidth="8.88671875" defaultRowHeight="21" customHeight="1" x14ac:dyDescent="0.3"/>
  <cols>
    <col min="1" max="1" width="1.77734375" style="7" customWidth="1"/>
    <col min="2" max="2" width="12.77734375" style="6" customWidth="1"/>
    <col min="3" max="8" width="10.88671875" style="6" customWidth="1"/>
    <col min="9" max="9" width="1.77734375" style="7" customWidth="1"/>
    <col min="10" max="16384" width="8.88671875" style="7"/>
  </cols>
  <sheetData>
    <row r="1" spans="2:9" s="2" customFormat="1" ht="104.25" customHeight="1" x14ac:dyDescent="0.3">
      <c r="B1" s="1"/>
      <c r="C1" s="1"/>
      <c r="D1" s="1"/>
      <c r="E1" s="1"/>
      <c r="F1" s="1"/>
      <c r="G1" s="1"/>
      <c r="H1" s="1"/>
      <c r="I1" s="2" t="s">
        <v>19</v>
      </c>
    </row>
    <row r="2" spans="2:9" ht="24" customHeight="1" x14ac:dyDescent="0.3"/>
    <row r="3" spans="2:9" s="4" customFormat="1" ht="24" customHeight="1" x14ac:dyDescent="0.3">
      <c r="B3" s="10" t="s">
        <v>17</v>
      </c>
      <c r="C3" s="11"/>
      <c r="D3" s="11"/>
      <c r="E3" s="3"/>
      <c r="F3" s="10" t="s">
        <v>18</v>
      </c>
      <c r="G3" s="11"/>
      <c r="H3" s="11"/>
    </row>
    <row r="4" spans="2:9" ht="24" customHeight="1" x14ac:dyDescent="0.3">
      <c r="B4" s="8" t="s">
        <v>14</v>
      </c>
      <c r="F4" s="8" t="s">
        <v>15</v>
      </c>
    </row>
    <row r="5" spans="2:9" ht="24" customHeight="1" x14ac:dyDescent="0.3">
      <c r="B5" s="5"/>
    </row>
    <row r="6" spans="2:9" s="15" customFormat="1" ht="24" customHeight="1" x14ac:dyDescent="0.3">
      <c r="B6" s="10" t="s">
        <v>16</v>
      </c>
      <c r="C6" s="28"/>
      <c r="D6" s="28"/>
      <c r="E6" s="28"/>
      <c r="F6" s="28"/>
      <c r="G6" s="28"/>
      <c r="H6" s="28"/>
    </row>
    <row r="7" spans="2:9" ht="24" customHeight="1" x14ac:dyDescent="0.3">
      <c r="B7" s="8" t="s">
        <v>12</v>
      </c>
      <c r="F7" s="37" t="s">
        <v>24</v>
      </c>
      <c r="G7" s="5" t="s">
        <v>21</v>
      </c>
    </row>
    <row r="8" spans="2:9" ht="24" customHeight="1" x14ac:dyDescent="0.3">
      <c r="B8" s="8" t="s">
        <v>13</v>
      </c>
      <c r="F8" s="37" t="s">
        <v>25</v>
      </c>
      <c r="G8" s="5" t="s">
        <v>22</v>
      </c>
    </row>
    <row r="9" spans="2:9" ht="24" customHeight="1" x14ac:dyDescent="0.3">
      <c r="B9" s="5"/>
      <c r="E9" s="5"/>
    </row>
    <row r="10" spans="2:9" ht="24" customHeight="1" x14ac:dyDescent="0.3">
      <c r="B10" s="16" t="s">
        <v>26</v>
      </c>
      <c r="C10" s="58">
        <f ca="1">TODAY()-WEEKDAY(TODAY(),1)</f>
        <v>43568</v>
      </c>
      <c r="D10" s="58"/>
    </row>
    <row r="11" spans="2:9" ht="9" customHeight="1" x14ac:dyDescent="0.3"/>
    <row r="12" spans="2:9" s="9" customFormat="1" ht="36" customHeight="1" x14ac:dyDescent="0.3">
      <c r="B12" s="56" t="s">
        <v>0</v>
      </c>
      <c r="C12" s="57"/>
      <c r="D12" s="18" t="s">
        <v>31</v>
      </c>
      <c r="E12" s="18" t="s">
        <v>20</v>
      </c>
      <c r="F12" s="18" t="s">
        <v>1</v>
      </c>
      <c r="G12" s="18" t="s">
        <v>2</v>
      </c>
      <c r="H12" s="19" t="s">
        <v>3</v>
      </c>
    </row>
    <row r="13" spans="2:9" ht="24" customHeight="1" x14ac:dyDescent="0.3">
      <c r="B13" s="20" t="s">
        <v>4</v>
      </c>
      <c r="C13" s="38">
        <f ca="1">IF($C$10=0,"",$C$10-6)</f>
        <v>43562</v>
      </c>
      <c r="D13" s="41"/>
      <c r="E13" s="17"/>
      <c r="F13" s="17"/>
      <c r="G13" s="32"/>
      <c r="H13" s="35">
        <f>SUM(D13:G13)</f>
        <v>0</v>
      </c>
    </row>
    <row r="14" spans="2:9" ht="24" customHeight="1" x14ac:dyDescent="0.3">
      <c r="B14" s="48" t="s">
        <v>5</v>
      </c>
      <c r="C14" s="49">
        <f ca="1">IF($C$10=0,"",$C$10-5)</f>
        <v>43563</v>
      </c>
      <c r="D14" s="50"/>
      <c r="E14" s="51"/>
      <c r="F14" s="51"/>
      <c r="G14" s="52"/>
      <c r="H14" s="35">
        <f t="shared" ref="H14:H19" si="0">SUM(D14:G14)</f>
        <v>0</v>
      </c>
    </row>
    <row r="15" spans="2:9" ht="24" customHeight="1" x14ac:dyDescent="0.3">
      <c r="B15" s="30" t="s">
        <v>6</v>
      </c>
      <c r="C15" s="39">
        <f ca="1">IF($C$10=0,"",$C$10-4)</f>
        <v>43564</v>
      </c>
      <c r="D15" s="42"/>
      <c r="E15" s="31"/>
      <c r="F15" s="31"/>
      <c r="G15" s="33"/>
      <c r="H15" s="35">
        <f t="shared" si="0"/>
        <v>0</v>
      </c>
    </row>
    <row r="16" spans="2:9" ht="24" customHeight="1" x14ac:dyDescent="0.3">
      <c r="B16" s="48" t="s">
        <v>7</v>
      </c>
      <c r="C16" s="49">
        <f ca="1">IF($C$10=0,"",$C$10-3)</f>
        <v>43565</v>
      </c>
      <c r="D16" s="50"/>
      <c r="E16" s="51"/>
      <c r="F16" s="51"/>
      <c r="G16" s="52"/>
      <c r="H16" s="35">
        <f t="shared" si="0"/>
        <v>0</v>
      </c>
    </row>
    <row r="17" spans="2:8" ht="24" customHeight="1" x14ac:dyDescent="0.3">
      <c r="B17" s="30" t="s">
        <v>8</v>
      </c>
      <c r="C17" s="39">
        <f ca="1">IF($C$10=0,"",$C$10-2)</f>
        <v>43566</v>
      </c>
      <c r="D17" s="42"/>
      <c r="E17" s="31"/>
      <c r="F17" s="31"/>
      <c r="G17" s="33"/>
      <c r="H17" s="35">
        <f t="shared" si="0"/>
        <v>0</v>
      </c>
    </row>
    <row r="18" spans="2:8" ht="24" customHeight="1" x14ac:dyDescent="0.3">
      <c r="B18" s="48" t="s">
        <v>9</v>
      </c>
      <c r="C18" s="49">
        <f ca="1">IF($C$10=0,"",$C$10-1)</f>
        <v>43567</v>
      </c>
      <c r="D18" s="50"/>
      <c r="E18" s="51"/>
      <c r="F18" s="51"/>
      <c r="G18" s="52"/>
      <c r="H18" s="35">
        <f t="shared" si="0"/>
        <v>0</v>
      </c>
    </row>
    <row r="19" spans="2:8" ht="24" customHeight="1" x14ac:dyDescent="0.3">
      <c r="B19" s="21" t="s">
        <v>10</v>
      </c>
      <c r="C19" s="40">
        <f ca="1">IF($C$10=0,"",$C$10)</f>
        <v>43568</v>
      </c>
      <c r="D19" s="43"/>
      <c r="E19" s="22"/>
      <c r="F19" s="22"/>
      <c r="G19" s="34"/>
      <c r="H19" s="36">
        <f t="shared" si="0"/>
        <v>0</v>
      </c>
    </row>
    <row r="20" spans="2:8" s="27" customFormat="1" ht="24" customHeight="1" x14ac:dyDescent="0.3">
      <c r="B20" s="14"/>
      <c r="C20" s="25"/>
      <c r="D20" s="26"/>
      <c r="E20" s="26"/>
      <c r="F20" s="26"/>
      <c r="G20" s="26"/>
      <c r="H20" s="26"/>
    </row>
    <row r="21" spans="2:8" ht="24" customHeight="1" x14ac:dyDescent="0.3">
      <c r="B21" s="61" t="s">
        <v>27</v>
      </c>
      <c r="C21" s="62"/>
      <c r="D21" s="44">
        <f>SUM(D13:D19)</f>
        <v>0</v>
      </c>
      <c r="E21" s="23">
        <f>SUM(E13:E19)</f>
        <v>0</v>
      </c>
      <c r="F21" s="23">
        <f>SUM(F13:F19)</f>
        <v>0</v>
      </c>
      <c r="G21" s="23">
        <f t="shared" ref="G21:H21" si="1">SUM(G13:G19)</f>
        <v>0</v>
      </c>
      <c r="H21" s="24">
        <f t="shared" si="1"/>
        <v>0</v>
      </c>
    </row>
    <row r="22" spans="2:8" ht="24" customHeight="1" x14ac:dyDescent="0.3">
      <c r="B22" s="63" t="s">
        <v>28</v>
      </c>
      <c r="C22" s="64"/>
      <c r="D22" s="53" t="s">
        <v>32</v>
      </c>
      <c r="E22" s="54" t="s">
        <v>32</v>
      </c>
      <c r="F22" s="54" t="s">
        <v>32</v>
      </c>
      <c r="G22" s="54" t="s">
        <v>32</v>
      </c>
      <c r="H22" s="55"/>
    </row>
    <row r="23" spans="2:8" ht="24" customHeight="1" x14ac:dyDescent="0.3">
      <c r="B23" s="65" t="s">
        <v>29</v>
      </c>
      <c r="C23" s="66"/>
      <c r="D23" s="45" t="str">
        <f>IFERROR(D21*D22,"")</f>
        <v/>
      </c>
      <c r="E23" s="46" t="str">
        <f t="shared" ref="E23:G23" si="2">IFERROR(E21*E22,"")</f>
        <v/>
      </c>
      <c r="F23" s="46" t="str">
        <f t="shared" si="2"/>
        <v/>
      </c>
      <c r="G23" s="46" t="str">
        <f t="shared" si="2"/>
        <v/>
      </c>
      <c r="H23" s="47">
        <f>SUM(D23:G23)</f>
        <v>0</v>
      </c>
    </row>
    <row r="25" spans="2:8" ht="42" customHeight="1" x14ac:dyDescent="0.3">
      <c r="B25" s="29"/>
      <c r="C25" s="29"/>
      <c r="D25" s="29"/>
      <c r="F25" s="29"/>
      <c r="G25" s="29"/>
      <c r="H25" s="29"/>
    </row>
    <row r="26" spans="2:8" ht="21" customHeight="1" x14ac:dyDescent="0.3">
      <c r="B26" s="13" t="s">
        <v>30</v>
      </c>
      <c r="D26" s="12" t="s">
        <v>11</v>
      </c>
      <c r="E26" s="7"/>
      <c r="F26" s="60" t="s">
        <v>23</v>
      </c>
      <c r="G26" s="60"/>
      <c r="H26" s="12" t="s">
        <v>11</v>
      </c>
    </row>
    <row r="27" spans="2:8" ht="15.75" x14ac:dyDescent="0.3">
      <c r="B27" s="8"/>
      <c r="F27" s="59"/>
      <c r="G27" s="59"/>
    </row>
    <row r="28" spans="2:8" ht="21" customHeight="1" x14ac:dyDescent="0.3">
      <c r="D28" s="7"/>
      <c r="E28" s="7"/>
      <c r="G28" s="7"/>
      <c r="H28" s="7"/>
    </row>
  </sheetData>
  <mergeCells count="7">
    <mergeCell ref="B12:C12"/>
    <mergeCell ref="C10:D10"/>
    <mergeCell ref="F27:G27"/>
    <mergeCell ref="F26:G26"/>
    <mergeCell ref="B21:C21"/>
    <mergeCell ref="B22:C22"/>
    <mergeCell ref="B23:C23"/>
  </mergeCells>
  <dataValidations count="6">
    <dataValidation allowBlank="1" showInputMessage="1" showErrorMessage="1" promptTitle="Weekly Time Record" prompt="_x000a_Enter Company Name, Manager, and Employee details._x000a__x000a_Enter the week ending on cell C14 and enter the daily hours worked in the table._x000a__x000a_Enter the different hourly rates on cells D26:G26" sqref="A1" xr:uid="{00000000-0002-0000-0000-000000000000}"/>
    <dataValidation allowBlank="1" showInputMessage="1" showErrorMessage="1" prompt="Enter week end date in this cell" sqref="C10:D10" xr:uid="{00000000-0002-0000-0000-000001000000}"/>
    <dataValidation allowBlank="1" showInputMessage="1" showErrorMessage="1" prompt="Enter pay rate for Regular Hours" sqref="D22" xr:uid="{00000000-0002-0000-0000-000002000000}"/>
    <dataValidation allowBlank="1" showInputMessage="1" showErrorMessage="1" prompt="Enter pay rate for Overtime Hours" sqref="E22" xr:uid="{00000000-0002-0000-0000-000003000000}"/>
    <dataValidation allowBlank="1" showInputMessage="1" showErrorMessage="1" prompt="Enter pay rate for Sick Leave Hours" sqref="F22" xr:uid="{00000000-0002-0000-0000-000004000000}"/>
    <dataValidation allowBlank="1" showInputMessage="1" showErrorMessage="1" prompt="Enter pay rate for Vacation Leave Hours" sqref="G22" xr:uid="{00000000-0002-0000-0000-000005000000}"/>
  </dataValidations>
  <printOptions horizontalCentered="1"/>
  <pageMargins left="0.5" right="0.5" top="0.5" bottom="0.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15D476-6737-4B84-A984-E1563E6C03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F87FE3-1E88-424E-82EA-DF1E71857311}">
  <ds:schemaRefs>
    <ds:schemaRef ds:uri="http://purl.org/dc/elements/1.1/"/>
    <ds:schemaRef ds:uri="71af3243-3dd4-4a8d-8c0d-dd76da1f02a5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16c05727-aa75-4e4a-9b5f-8a80a116589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1EE544C-732D-49BC-9C7B-7060BCC8B2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Time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2019-02-20T20:32:55Z</dcterms:created>
  <dcterms:modified xsi:type="dcterms:W3CDTF">2019-04-19T11:25:25Z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