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slicerCaches/slicerCache1.xml" ContentType="application/vnd.ms-excel.slicerCache+xml"/>
  <Override PartName="/xl/slicers/slicer1.xml" ContentType="application/vnd.ms-excel.slicer+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730" windowHeight="9675"/>
  </bookViews>
  <sheets>
    <sheet name="MONTHLY BUDGET" sheetId="1" r:id="rId1"/>
  </sheets>
  <definedNames>
    <definedName name="ActualBalance">'MONTHLY BUDGET'!$C$7</definedName>
    <definedName name="ActualIncome">SUM(tblProjected[Actual])</definedName>
    <definedName name="Difference">'MONTHLY BUDGET'!$C$8</definedName>
    <definedName name="_xlnm.Print_Titles" localSheetId="0">'MONTHLY BUDGET'!$31:$31</definedName>
    <definedName name="ProjectedBalance">'MONTHLY BUDGET'!$C$6</definedName>
    <definedName name="ProjectedIncome">SUM(tblProjected[Projected])</definedName>
    <definedName name="Slicer_Category">#N/A</definedName>
  </definedNames>
  <calcPr calcId="144525"/>
  <extLs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1" l="1"/>
  <c r="F7" i="1"/>
  <c r="F6" i="1"/>
  <c r="D20" i="1" l="1"/>
  <c r="E20" i="1"/>
  <c r="F17" i="1"/>
  <c r="F18" i="1"/>
  <c r="F19"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32" i="1"/>
  <c r="F20" i="1" l="1"/>
  <c r="F12" i="1"/>
  <c r="F11" i="1"/>
  <c r="F107" i="1" l="1"/>
  <c r="F13" i="1"/>
</calcChain>
</file>

<file path=xl/sharedStrings.xml><?xml version="1.0" encoding="utf-8"?>
<sst xmlns="http://schemas.openxmlformats.org/spreadsheetml/2006/main" count="185" uniqueCount="96">
  <si>
    <t>Total Projected Cost</t>
  </si>
  <si>
    <t>Total Actual Cost</t>
  </si>
  <si>
    <t>Total Difference</t>
  </si>
  <si>
    <t>Income 1</t>
  </si>
  <si>
    <t>Income 2</t>
  </si>
  <si>
    <t>Difference</t>
  </si>
  <si>
    <t>Extra income</t>
  </si>
  <si>
    <t>Housing</t>
  </si>
  <si>
    <t>Total monthly income</t>
  </si>
  <si>
    <t>Mortgage or rent</t>
  </si>
  <si>
    <t>Second mortgage or rent</t>
  </si>
  <si>
    <t>Phone</t>
  </si>
  <si>
    <t>Electricity</t>
  </si>
  <si>
    <t>Gas</t>
  </si>
  <si>
    <t>Water and sewer</t>
  </si>
  <si>
    <t>Cable</t>
  </si>
  <si>
    <t>Waste removal</t>
  </si>
  <si>
    <t>Maintenance or repairs</t>
  </si>
  <si>
    <t>Supplies</t>
  </si>
  <si>
    <t>Other</t>
  </si>
  <si>
    <t>Difference (Actual minus projected)</t>
  </si>
  <si>
    <t>Transportation</t>
  </si>
  <si>
    <t>Vehicle 1 payment</t>
  </si>
  <si>
    <t>Vehicle 2 payment</t>
  </si>
  <si>
    <t>Bus/taxi fare</t>
  </si>
  <si>
    <t>Insurance</t>
  </si>
  <si>
    <t>Licensing</t>
  </si>
  <si>
    <t>Fuel</t>
  </si>
  <si>
    <t>Maintenance</t>
  </si>
  <si>
    <t>Entertainment</t>
  </si>
  <si>
    <t>Video/DVD</t>
  </si>
  <si>
    <t>CDs</t>
  </si>
  <si>
    <t>Movies</t>
  </si>
  <si>
    <t>Home</t>
  </si>
  <si>
    <t>Concerts</t>
  </si>
  <si>
    <t>Health</t>
  </si>
  <si>
    <t>Sporting events</t>
  </si>
  <si>
    <t>Life</t>
  </si>
  <si>
    <t>Live theater</t>
  </si>
  <si>
    <t>Food</t>
  </si>
  <si>
    <t>Loans</t>
  </si>
  <si>
    <t>Groceries</t>
  </si>
  <si>
    <t>Personal</t>
  </si>
  <si>
    <t>Dining out</t>
  </si>
  <si>
    <t>Student</t>
  </si>
  <si>
    <t>Credit card</t>
  </si>
  <si>
    <t>Children</t>
  </si>
  <si>
    <t>Medical</t>
  </si>
  <si>
    <t>Clothing</t>
  </si>
  <si>
    <t>School tuition</t>
  </si>
  <si>
    <t>Taxes</t>
  </si>
  <si>
    <t>School supplies</t>
  </si>
  <si>
    <t>Federal</t>
  </si>
  <si>
    <t>Organization dues or fees</t>
  </si>
  <si>
    <t>State</t>
  </si>
  <si>
    <t>Lunch money</t>
  </si>
  <si>
    <t>Local</t>
  </si>
  <si>
    <t>Child care</t>
  </si>
  <si>
    <t>Toys/games</t>
  </si>
  <si>
    <t>Savings or Investments</t>
  </si>
  <si>
    <t>Retirement account</t>
  </si>
  <si>
    <t>Pets</t>
  </si>
  <si>
    <t>Investment account</t>
  </si>
  <si>
    <t>College</t>
  </si>
  <si>
    <t>Grooming</t>
  </si>
  <si>
    <t>Toys</t>
  </si>
  <si>
    <t>Gifts and Donations</t>
  </si>
  <si>
    <t>Charity 1</t>
  </si>
  <si>
    <t>Charity 2</t>
  </si>
  <si>
    <t>Personal Care</t>
  </si>
  <si>
    <t>Charity 3</t>
  </si>
  <si>
    <t>Hair/nails</t>
  </si>
  <si>
    <t>Legal</t>
  </si>
  <si>
    <t>Dry cleaning</t>
  </si>
  <si>
    <t>Attorney</t>
  </si>
  <si>
    <t>Health club</t>
  </si>
  <si>
    <t>Alimony</t>
  </si>
  <si>
    <t>Payments on lien or judgment</t>
  </si>
  <si>
    <t>Category</t>
  </si>
  <si>
    <t>Sub Category</t>
  </si>
  <si>
    <t>Total</t>
  </si>
  <si>
    <t>Projected</t>
  </si>
  <si>
    <t>Actual</t>
  </si>
  <si>
    <t xml:space="preserve"> </t>
  </si>
  <si>
    <t>Balance</t>
  </si>
  <si>
    <t>Amount</t>
  </si>
  <si>
    <t>Totals</t>
  </si>
  <si>
    <t>Projected  Income</t>
  </si>
  <si>
    <t>SUMMARY</t>
  </si>
  <si>
    <t>EXPENDITURES</t>
  </si>
  <si>
    <t>INCOME</t>
  </si>
  <si>
    <t xml:space="preserve">  </t>
  </si>
  <si>
    <t xml:space="preserve">   </t>
  </si>
  <si>
    <t>FAMILY MONTHLY BUDGET</t>
  </si>
  <si>
    <t>Actual balance (Actual income minus expenses)</t>
  </si>
  <si>
    <t>Projected balance (Projected income minus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</si>
</sst>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4" formatCode="&quot;$&quot;#,##0.00"/>
  </numFmts>
  <fonts count="4" x14ac:knownFonts="1">
    <font>
      <sz val="11"/>
      <color theme="1"/>
      <name val="Corbel"/>
      <family val="2"/>
      <scheme val="minor"/>
    </font>
    <font>
      <b/>
      <sz val="11"/>
      <color theme="3"/>
      <name val="Corbel"/>
      <family val="2"/>
      <scheme val="minor"/>
    </font>
    <font>
      <sz val="22"/>
      <color theme="3"/>
      <name val="Verdana"/>
      <family val="2"/>
      <scheme val="major"/>
    </font>
    <font>
      <sz val="13"/>
      <color theme="3"/>
      <name val="Verdana"/>
      <family val="2"/>
      <scheme val="major"/>
    </font>
  </fonts>
  <fills count="2">
    <fill>
      <patternFill patternType="none"/>
    </fill>
    <fill>
      <patternFill patternType="gray125"/>
    </fill>
  </fills>
  <borders count="2">
    <border>
      <left/>
      <right/>
      <top/>
      <bottom/>
      <diagonal/>
    </border>
    <border>
      <left/>
      <right/>
      <top/>
      <bottom style="thick">
        <color theme="4" tint="-0.499984740745262"/>
      </bottom>
      <diagonal/>
    </border>
  </borders>
  <cellStyleXfs count="4">
    <xf numFmtId="0" fontId="0" fillId="0" borderId="0"/>
    <xf numFmtId="0" fontId="2" fillId="0" borderId="1" applyNumberFormat="0" applyFill="0" applyAlignment="0" applyProtection="0"/>
    <xf numFmtId="0" fontId="3" fillId="0" borderId="0" applyNumberFormat="0" applyFill="0" applyBorder="0" applyAlignment="0" applyProtection="0"/>
    <xf numFmtId="0" fontId="1" fillId="0" borderId="0" applyNumberFormat="0" applyFill="0" applyAlignment="0" applyProtection="0"/>
  </cellStyleXfs>
  <cellXfs count="11">
    <xf numFmtId="0" fontId="0" fillId="0" borderId="0" xfId="0"/>
    <xf numFmtId="6" fontId="0" fillId="0" borderId="0" xfId="0" applyNumberFormat="1"/>
    <xf numFmtId="0" fontId="2" fillId="0" borderId="1" xfId="1"/>
    <xf numFmtId="0" fontId="3" fillId="0" borderId="0" xfId="2"/>
    <xf numFmtId="0" fontId="3" fillId="0" borderId="0" xfId="2" applyBorder="1"/>
    <xf numFmtId="0" fontId="0" fillId="0" borderId="0" xfId="0" applyFont="1" applyFill="1" applyBorder="1"/>
    <xf numFmtId="6" fontId="0" fillId="0" borderId="0" xfId="0" applyNumberFormat="1" applyFont="1" applyFill="1" applyBorder="1"/>
    <xf numFmtId="0" fontId="0" fillId="0" borderId="0" xfId="0" applyFont="1" applyFill="1" applyBorder="1" applyAlignment="1"/>
    <xf numFmtId="0" fontId="0" fillId="0" borderId="0" xfId="0" applyFont="1" applyFill="1" applyBorder="1" applyAlignment="1">
      <alignment wrapText="1"/>
    </xf>
    <xf numFmtId="164" fontId="0" fillId="0" borderId="0" xfId="0" applyNumberFormat="1" applyFont="1" applyFill="1" applyBorder="1"/>
    <xf numFmtId="8" fontId="0" fillId="0" borderId="0" xfId="0" applyNumberFormat="1" applyFont="1" applyFill="1" applyBorder="1"/>
  </cellXfs>
  <cellStyles count="4">
    <cellStyle name="Heading 1" xfId="1" builtinId="16" customBuiltin="1"/>
    <cellStyle name="Heading 2" xfId="2" builtinId="17" customBuiltin="1"/>
    <cellStyle name="Heading 3" xfId="3" builtinId="18" customBuiltin="1"/>
    <cellStyle name="Normal" xfId="0" builtinId="0"/>
  </cellStyles>
  <dxfs count="10">
    <dxf>
      <font>
        <b val="0"/>
        <i val="0"/>
        <strike val="0"/>
        <condense val="0"/>
        <extend val="0"/>
        <outline val="0"/>
        <shadow val="0"/>
        <u val="none"/>
        <vertAlign val="baseline"/>
        <sz val="11"/>
        <color theme="1"/>
        <name val="Corbel"/>
        <scheme val="minor"/>
      </font>
      <numFmt numFmtId="10" formatCode="&quot;$&quot;#,##0_);[Red]\(&quot;$&quot;#,##0\)"/>
      <fill>
        <patternFill patternType="none">
          <fgColor indexed="64"/>
          <bgColor indexed="65"/>
        </patternFill>
      </fill>
    </dxf>
    <dxf>
      <font>
        <b val="0"/>
        <i val="0"/>
        <strike val="0"/>
        <condense val="0"/>
        <extend val="0"/>
        <outline val="0"/>
        <shadow val="0"/>
        <u val="none"/>
        <vertAlign val="baseline"/>
        <sz val="11"/>
        <color theme="1"/>
        <name val="Corbel"/>
        <scheme val="minor"/>
      </font>
      <numFmt numFmtId="10" formatCode="&quot;$&quot;#,##0_);[Red]\(&quot;$&quot;#,##0\)"/>
      <fill>
        <patternFill patternType="none">
          <fgColor indexed="64"/>
          <bgColor indexed="65"/>
        </patternFill>
      </fill>
    </dxf>
    <dxf>
      <font>
        <b val="0"/>
        <i val="0"/>
        <strike val="0"/>
        <condense val="0"/>
        <extend val="0"/>
        <outline val="0"/>
        <shadow val="0"/>
        <u val="none"/>
        <vertAlign val="baseline"/>
        <sz val="11"/>
        <color theme="1"/>
        <name val="Corbel"/>
        <scheme val="minor"/>
      </font>
      <numFmt numFmtId="10" formatCode="&quot;$&quot;#,##0_);[Red]\(&quot;$&quot;#,##0\)"/>
      <fill>
        <patternFill patternType="none">
          <fgColor indexed="64"/>
          <bgColor indexed="65"/>
        </patternFill>
      </fill>
    </dxf>
    <dxf>
      <font>
        <b val="0"/>
        <i val="0"/>
        <strike val="0"/>
        <condense val="0"/>
        <extend val="0"/>
        <outline val="0"/>
        <shadow val="0"/>
        <u val="none"/>
        <vertAlign val="baseline"/>
        <sz val="11"/>
        <color theme="1"/>
        <name val="Corbel"/>
        <scheme val="minor"/>
      </font>
      <fill>
        <patternFill patternType="none">
          <fgColor indexed="64"/>
          <bgColor indexed="65"/>
        </patternFill>
      </fill>
    </dxf>
    <dxf>
      <font>
        <b val="0"/>
        <i val="0"/>
        <strike val="0"/>
        <condense val="0"/>
        <extend val="0"/>
        <outline val="0"/>
        <shadow val="0"/>
        <u val="none"/>
        <vertAlign val="baseline"/>
        <sz val="11"/>
        <color theme="1"/>
        <name val="Corbel"/>
        <scheme val="minor"/>
      </font>
      <fill>
        <patternFill patternType="none">
          <fgColor indexed="64"/>
          <bgColor indexed="65"/>
        </patternFill>
      </fill>
    </dxf>
    <dxf>
      <font>
        <b val="0"/>
        <i val="0"/>
        <strike val="0"/>
        <condense val="0"/>
        <extend val="0"/>
        <outline val="0"/>
        <shadow val="0"/>
        <u val="none"/>
        <vertAlign val="baseline"/>
        <sz val="11"/>
        <color theme="1"/>
        <name val="Corbel"/>
        <scheme val="minor"/>
      </font>
      <fill>
        <patternFill patternType="none">
          <fgColor indexed="64"/>
          <bgColor indexed="65"/>
        </patternFill>
      </fill>
    </dxf>
    <dxf>
      <numFmt numFmtId="164" formatCode="&quot;$&quot;#,##0.00"/>
    </dxf>
    <dxf>
      <numFmt numFmtId="12" formatCode="&quot;$&quot;#,##0.00_);[Red]\(&quot;$&quot;#,##0.00\)"/>
    </dxf>
    <dxf>
      <numFmt numFmtId="12" formatCode="&quot;$&quot;#,##0.00_);[Red]\(&quot;$&quot;#,##0.00\)"/>
    </dxf>
    <dxf>
      <numFmt numFmtId="12" formatCode="&quot;$&quot;#,##0.00_);[Red]\(&quot;$&quot;#,##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123824</xdr:colOff>
      <xdr:row>22</xdr:row>
      <xdr:rowOff>0</xdr:rowOff>
    </xdr:from>
    <xdr:to>
      <xdr:col>5</xdr:col>
      <xdr:colOff>1066799</xdr:colOff>
      <xdr:row>29</xdr:row>
      <xdr:rowOff>133350</xdr:rowOff>
    </xdr:to>
    <mc:AlternateContent xmlns:mc="http://schemas.openxmlformats.org/markup-compatibility/2006">
      <mc:Choice xmlns:sle15="http://schemas.microsoft.com/office/drawing/2012/slicer" xmlns="" Requires="sle15">
        <xdr:graphicFrame macro="">
          <xdr:nvGraphicFramePr>
            <xdr:cNvPr id="5" name="Category" descr="Filter data table by category." title="Table slice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dr:sp macro="" textlink="">
          <xdr:nvSpPr>
            <xdr:cNvPr id="2" name="Rectangle 1"/>
            <xdr:cNvSpPr>
              <a:spLocks noTextEdit="1"/>
            </xdr:cNvSpPr>
          </xdr:nvSpPr>
          <xdr:spPr>
            <a:xfrm>
              <a:off x="123824" y="4371975"/>
              <a:ext cx="7019925" cy="14668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ategory" sourceName="Category">
  <extLst>
    <x:ext xmlns:x15="http://schemas.microsoft.com/office/spreadsheetml/2010/11/main" uri="{2F2917AC-EB37-4324-AD4E-5DD8C200BD13}">
      <x15:tableSlicerCache tableId="1"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egory" cache="Slicer_Category" caption="Category" columnCount="4" style="SlicerStyleDark1" rowHeight="241300"/>
</slicers>
</file>

<file path=xl/tables/table1.xml><?xml version="1.0" encoding="utf-8"?>
<table xmlns="http://schemas.openxmlformats.org/spreadsheetml/2006/main" id="1" name="tblExpenses" displayName="tblExpenses" ref="B31:F107" totalsRowCount="1">
  <autoFilter ref="B31:F106"/>
  <tableColumns count="5">
    <tableColumn id="1" name="Category" totalsRowLabel="Total"/>
    <tableColumn id="2" name="Sub Category"/>
    <tableColumn id="3" name="Projected"/>
    <tableColumn id="4" name="Actual"/>
    <tableColumn id="5" name="Difference" totalsRowFunction="sum" totalsRowDxfId="9">
      <calculatedColumnFormula>tblExpenses[[#This Row],[Projected]]-tblExpenses[[#This Row],[Actual]]</calculatedColumnFormula>
    </tableColumn>
  </tableColumns>
  <tableStyleInfo name="TableStyleLight10" showFirstColumn="0" showLastColumn="0" showRowStripes="1" showColumnStripes="0"/>
  <extLst>
    <ext xmlns:x14="http://schemas.microsoft.com/office/spreadsheetml/2009/9/main" uri="{504A1905-F514-4f6f-8877-14C23A59335A}">
      <x14:table altText="Expenditures table" altTextSummary="Enter expenditures and separate by category and sub category, with projected and actual values, while the difference is calculated for you."/>
    </ext>
  </extLst>
</table>
</file>

<file path=xl/tables/table2.xml><?xml version="1.0" encoding="utf-8"?>
<table xmlns="http://schemas.openxmlformats.org/spreadsheetml/2006/main" id="2" name="tblProjected" displayName="tblProjected" ref="B16:F20" totalsRowCount="1">
  <tableColumns count="5">
    <tableColumn id="1" name="Projected  Income" totalsRowLabel="Total monthly income"/>
    <tableColumn id="6" name=" "/>
    <tableColumn id="3" name="Projected" totalsRowFunction="sum" dataDxfId="8"/>
    <tableColumn id="4" name="Actual" totalsRowFunction="sum" dataDxfId="7"/>
    <tableColumn id="5" name="Difference" totalsRowFunction="sum" dataDxfId="6">
      <calculatedColumnFormula>tblProjected[[#This Row],[Projected]]-tblProjected[[#This Row],[Actual]]</calculatedColumnFormula>
    </tableColumn>
  </tableColumns>
  <tableStyleInfo name="TableStyleLight14" showFirstColumn="0" showLastColumn="0" showRowStripes="1" showColumnStripes="0"/>
  <extLst>
    <ext xmlns:x14="http://schemas.microsoft.com/office/spreadsheetml/2009/9/main" uri="{504A1905-F514-4f6f-8877-14C23A59335A}">
      <x14:table altText="Income table" altTextSummary="Enter projected income by source, as well as actuals, let the difference be calculated for you."/>
    </ext>
  </extLst>
</table>
</file>

<file path=xl/tables/table3.xml><?xml version="1.0" encoding="utf-8"?>
<table xmlns="http://schemas.openxmlformats.org/spreadsheetml/2006/main" id="4" name="tblTotals" displayName="tblTotals" ref="B10:F13" totalsRowShown="0">
  <tableColumns count="5">
    <tableColumn id="1" name="Totals"/>
    <tableColumn id="5" name=" " dataDxfId="5"/>
    <tableColumn id="4" name="  " dataDxfId="4"/>
    <tableColumn id="3" name="   " dataDxfId="3"/>
    <tableColumn id="2" name="Amount"/>
  </tableColumns>
  <tableStyleInfo name="TableStyleMedium4" showFirstColumn="0" showLastColumn="0" showRowStripes="1" showColumnStripes="0"/>
  <extLst>
    <ext xmlns:x14="http://schemas.microsoft.com/office/spreadsheetml/2009/9/main" uri="{504A1905-F514-4f6f-8877-14C23A59335A}">
      <x14:table altText="Totals table" altTextSummary="The totals for projected cost, actual cost, and difference, will be calculated for you."/>
    </ext>
  </extLst>
</table>
</file>

<file path=xl/tables/table4.xml><?xml version="1.0" encoding="utf-8"?>
<table xmlns="http://schemas.openxmlformats.org/spreadsheetml/2006/main" id="5" name="tblBalance" displayName="tblBalance" ref="B5:F8" totalsRowShown="0">
  <tableColumns count="5">
    <tableColumn id="1" name="Balance"/>
    <tableColumn id="2" name=" "/>
    <tableColumn id="5" name="  " dataDxfId="2"/>
    <tableColumn id="4" name="   " dataDxfId="1"/>
    <tableColumn id="3" name="Amount" dataDxfId="0"/>
  </tableColumns>
  <tableStyleInfo name="TableStyleMedium4" showFirstColumn="0" showLastColumn="0" showRowStripes="1" showColumnStripes="0"/>
  <extLst>
    <ext xmlns:x14="http://schemas.microsoft.com/office/spreadsheetml/2009/9/main" uri="{504A1905-F514-4f6f-8877-14C23A59335A}">
      <x14:table altText="Summary table" altTextSummary="Balances will be calculated for you and shown in this table, including projected and actual balances and the difference."/>
    </ext>
  </extLst>
</table>
</file>

<file path=xl/theme/theme1.xml><?xml version="1.0" encoding="utf-8"?>
<a:theme xmlns:a="http://schemas.openxmlformats.org/drawingml/2006/main" name="Office Theme">
  <a:themeElements>
    <a:clrScheme name="Family monthly budget planner">
      <a:dk1>
        <a:sysClr val="windowText" lastClr="000000"/>
      </a:dk1>
      <a:lt1>
        <a:sysClr val="window" lastClr="FFFFFF"/>
      </a:lt1>
      <a:dk2>
        <a:srgbClr val="6E747A"/>
      </a:dk2>
      <a:lt2>
        <a:srgbClr val="E7E6E6"/>
      </a:lt2>
      <a:accent1>
        <a:srgbClr val="5B9BD5"/>
      </a:accent1>
      <a:accent2>
        <a:srgbClr val="ED7D31"/>
      </a:accent2>
      <a:accent3>
        <a:srgbClr val="A5A5A5"/>
      </a:accent3>
      <a:accent4>
        <a:srgbClr val="FFC000"/>
      </a:accent4>
      <a:accent5>
        <a:srgbClr val="4472C4"/>
      </a:accent5>
      <a:accent6>
        <a:srgbClr val="70AD47"/>
      </a:accent6>
      <a:hlink>
        <a:srgbClr val="085296"/>
      </a:hlink>
      <a:folHlink>
        <a:srgbClr val="993366"/>
      </a:folHlink>
    </a:clrScheme>
    <a:fontScheme name="Family monthly budget planner">
      <a:majorFont>
        <a:latin typeface="Verdana"/>
        <a:ea typeface=""/>
        <a:cs typeface=""/>
      </a:majorFont>
      <a:minorFont>
        <a:latin typeface="Corbel"/>
        <a:ea typeface=""/>
        <a:cs typeface=""/>
      </a:minorFont>
    </a:fontScheme>
    <a:fmtScheme name="Office">
      <a:fillStyleLst>
        <a:solidFill>
          <a:schemeClr val="phClr"/>
        </a:solidFill>
        <a:gradFill rotWithShape="1">
          <a:gsLst>
            <a:gs pos="0">
              <a:schemeClr val="phClr">
                <a:lumMod val="157000"/>
                <a:satMod val="101000"/>
              </a:schemeClr>
            </a:gs>
            <a:gs pos="50000">
              <a:schemeClr val="phClr">
                <a:lumMod val="137000"/>
                <a:satMod val="103000"/>
              </a:schemeClr>
            </a:gs>
            <a:gs pos="100000">
              <a:schemeClr val="phClr">
                <a:lumMod val="115000"/>
                <a:satMod val="109000"/>
              </a:schemeClr>
            </a:gs>
          </a:gsLst>
          <a:lin ang="5400000" scaled="0"/>
        </a:gradFill>
        <a:gradFill rotWithShape="1">
          <a:gsLst>
            <a:gs pos="0">
              <a:schemeClr val="phClr">
                <a:satMod val="103000"/>
                <a:lumMod val="118000"/>
              </a:schemeClr>
            </a:gs>
            <a:gs pos="50000">
              <a:schemeClr val="phClr">
                <a:satMod val="89000"/>
                <a:lumMod val="91000"/>
              </a:schemeClr>
            </a:gs>
            <a:gs pos="100000">
              <a:schemeClr val="phClr">
                <a:lumMod val="6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gradFill rotWithShape="1">
          <a:gsLst>
            <a:gs pos="0">
              <a:schemeClr val="phClr">
                <a:tint val="100000"/>
                <a:satMod val="100000"/>
                <a:shade val="0"/>
              </a:schemeClr>
            </a:gs>
            <a:gs pos="0">
              <a:scrgbClr r="0" g="0" b="0"/>
            </a:gs>
            <a:gs pos="100000">
              <a:schemeClr val="phClr">
                <a:shade val="100000"/>
                <a:satMod val="100000"/>
              </a:schemeClr>
            </a:gs>
          </a:gsLst>
          <a:lin ang="54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7"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B1:F107"/>
  <sheetViews>
    <sheetView showGridLines="0" tabSelected="1" workbookViewId="0"/>
  </sheetViews>
  <sheetFormatPr defaultRowHeight="15" x14ac:dyDescent="0.25"/>
  <cols>
    <col min="1" max="1" width="1.625" customWidth="1"/>
    <col min="2" max="2" width="23.25" customWidth="1"/>
    <col min="3" max="3" width="26.625" customWidth="1"/>
    <col min="4" max="6" width="14.125" customWidth="1"/>
  </cols>
  <sheetData>
    <row r="1" spans="2:6" ht="11.25" customHeight="1" x14ac:dyDescent="0.25"/>
    <row r="2" spans="2:6" ht="27.75" thickBot="1" x14ac:dyDescent="0.4">
      <c r="B2" s="2" t="s">
        <v>93</v>
      </c>
      <c r="C2" s="2"/>
      <c r="D2" s="2"/>
      <c r="E2" s="2"/>
      <c r="F2" s="2"/>
    </row>
    <row r="3" spans="2:6" ht="15.75" thickTop="1" x14ac:dyDescent="0.25"/>
    <row r="4" spans="2:6" ht="16.5" x14ac:dyDescent="0.25">
      <c r="B4" s="3" t="s">
        <v>88</v>
      </c>
    </row>
    <row r="5" spans="2:6" x14ac:dyDescent="0.25">
      <c r="B5" s="7" t="s">
        <v>84</v>
      </c>
      <c r="C5" s="6" t="s">
        <v>83</v>
      </c>
      <c r="D5" s="6" t="s">
        <v>91</v>
      </c>
      <c r="E5" s="6" t="s">
        <v>92</v>
      </c>
      <c r="F5" s="6" t="s">
        <v>85</v>
      </c>
    </row>
    <row r="6" spans="2:6" x14ac:dyDescent="0.25">
      <c r="B6" s="7" t="s">
        <v>95</v>
      </c>
      <c r="C6" s="6"/>
      <c r="D6" s="6"/>
      <c r="E6" s="6"/>
      <c r="F6" s="6">
        <f>ProjectedIncome-SUBTOTAL(109,tblExpenses[Projected])</f>
        <v>1114</v>
      </c>
    </row>
    <row r="7" spans="2:6" x14ac:dyDescent="0.25">
      <c r="B7" s="7" t="s">
        <v>94</v>
      </c>
      <c r="C7" s="6"/>
      <c r="D7" s="6"/>
      <c r="E7" s="6"/>
      <c r="F7" s="6">
        <f>ActualIncome-SUBTOTAL(109,tblExpenses[Actual])</f>
        <v>997</v>
      </c>
    </row>
    <row r="8" spans="2:6" x14ac:dyDescent="0.25">
      <c r="B8" s="7" t="s">
        <v>20</v>
      </c>
      <c r="C8" s="6"/>
      <c r="D8" s="6"/>
      <c r="E8" s="6"/>
      <c r="F8" s="6">
        <f>ActualBalance-ProjectedBalance</f>
        <v>0</v>
      </c>
    </row>
    <row r="10" spans="2:6" x14ac:dyDescent="0.25">
      <c r="B10" s="8" t="s">
        <v>86</v>
      </c>
      <c r="C10" s="8" t="s">
        <v>83</v>
      </c>
      <c r="D10" s="8" t="s">
        <v>91</v>
      </c>
      <c r="E10" s="8" t="s">
        <v>92</v>
      </c>
      <c r="F10" s="6" t="s">
        <v>85</v>
      </c>
    </row>
    <row r="11" spans="2:6" x14ac:dyDescent="0.25">
      <c r="B11" s="5" t="s">
        <v>0</v>
      </c>
      <c r="C11" s="5"/>
      <c r="D11" s="5"/>
      <c r="E11" s="5"/>
      <c r="F11" s="6">
        <f>SUBTOTAL(109,tblExpenses[Projected])</f>
        <v>4486</v>
      </c>
    </row>
    <row r="12" spans="2:6" x14ac:dyDescent="0.25">
      <c r="B12" s="5" t="s">
        <v>1</v>
      </c>
      <c r="C12" s="5"/>
      <c r="D12" s="5"/>
      <c r="E12" s="5"/>
      <c r="F12" s="6">
        <f>SUBTOTAL(109,tblExpenses[Actual])</f>
        <v>4603</v>
      </c>
    </row>
    <row r="13" spans="2:6" x14ac:dyDescent="0.25">
      <c r="B13" s="5" t="s">
        <v>2</v>
      </c>
      <c r="C13" s="5"/>
      <c r="D13" s="5"/>
      <c r="E13" s="5"/>
      <c r="F13" s="6">
        <f>SUBTOTAL(109,tblExpenses[Difference])</f>
        <v>-117</v>
      </c>
    </row>
    <row r="15" spans="2:6" ht="16.5" x14ac:dyDescent="0.25">
      <c r="B15" s="4" t="s">
        <v>90</v>
      </c>
      <c r="C15" s="3"/>
      <c r="D15" s="3"/>
      <c r="E15" s="3"/>
      <c r="F15" s="3"/>
    </row>
    <row r="16" spans="2:6" x14ac:dyDescent="0.25">
      <c r="B16" s="5" t="s">
        <v>87</v>
      </c>
      <c r="C16" s="5" t="s">
        <v>83</v>
      </c>
      <c r="D16" s="5" t="s">
        <v>81</v>
      </c>
      <c r="E16" s="5" t="s">
        <v>82</v>
      </c>
      <c r="F16" s="5" t="s">
        <v>5</v>
      </c>
    </row>
    <row r="17" spans="2:6" x14ac:dyDescent="0.25">
      <c r="B17" s="5" t="s">
        <v>3</v>
      </c>
      <c r="C17" s="5"/>
      <c r="D17" s="10">
        <v>4000</v>
      </c>
      <c r="E17" s="10">
        <v>4000</v>
      </c>
      <c r="F17" s="9">
        <f>tblProjected[[#This Row],[Projected]]-tblProjected[[#This Row],[Actual]]</f>
        <v>0</v>
      </c>
    </row>
    <row r="18" spans="2:6" x14ac:dyDescent="0.25">
      <c r="B18" s="5" t="s">
        <v>4</v>
      </c>
      <c r="C18" s="5"/>
      <c r="D18" s="10">
        <v>1300</v>
      </c>
      <c r="E18" s="10">
        <v>1300</v>
      </c>
      <c r="F18" s="9">
        <f>tblProjected[[#This Row],[Projected]]-tblProjected[[#This Row],[Actual]]</f>
        <v>0</v>
      </c>
    </row>
    <row r="19" spans="2:6" x14ac:dyDescent="0.25">
      <c r="B19" s="5" t="s">
        <v>6</v>
      </c>
      <c r="C19" s="5"/>
      <c r="D19" s="10">
        <v>300</v>
      </c>
      <c r="E19" s="10">
        <v>300</v>
      </c>
      <c r="F19" s="9">
        <f>tblProjected[[#This Row],[Projected]]-tblProjected[[#This Row],[Actual]]</f>
        <v>0</v>
      </c>
    </row>
    <row r="20" spans="2:6" x14ac:dyDescent="0.25">
      <c r="B20" s="5" t="s">
        <v>8</v>
      </c>
      <c r="C20" s="5"/>
      <c r="D20" s="10">
        <f>SUBTOTAL(109,tblProjected[Projected])</f>
        <v>5600</v>
      </c>
      <c r="E20" s="10">
        <f>SUBTOTAL(109,tblProjected[Actual])</f>
        <v>5600</v>
      </c>
      <c r="F20" s="9">
        <f>SUBTOTAL(109,tblProjected[Difference])</f>
        <v>0</v>
      </c>
    </row>
    <row r="21" spans="2:6" x14ac:dyDescent="0.25">
      <c r="D21" s="1"/>
      <c r="E21" s="1"/>
    </row>
    <row r="22" spans="2:6" ht="16.5" x14ac:dyDescent="0.25">
      <c r="B22" s="3" t="s">
        <v>89</v>
      </c>
      <c r="C22" s="3"/>
      <c r="D22" s="3"/>
      <c r="E22" s="3"/>
      <c r="F22" s="3"/>
    </row>
    <row r="31" spans="2:6" x14ac:dyDescent="0.25">
      <c r="B31" s="5" t="s">
        <v>78</v>
      </c>
      <c r="C31" s="5" t="s">
        <v>79</v>
      </c>
      <c r="D31" s="5" t="s">
        <v>81</v>
      </c>
      <c r="E31" s="5" t="s">
        <v>82</v>
      </c>
      <c r="F31" s="5" t="s">
        <v>5</v>
      </c>
    </row>
    <row r="32" spans="2:6" x14ac:dyDescent="0.25">
      <c r="B32" s="5" t="s">
        <v>7</v>
      </c>
      <c r="C32" s="5" t="s">
        <v>9</v>
      </c>
      <c r="D32" s="9">
        <v>1000</v>
      </c>
      <c r="E32" s="9">
        <v>1000</v>
      </c>
      <c r="F32" s="10">
        <f>tblExpenses[[#This Row],[Projected]]-tblExpenses[[#This Row],[Actual]]</f>
        <v>0</v>
      </c>
    </row>
    <row r="33" spans="2:6" x14ac:dyDescent="0.25">
      <c r="B33" s="5" t="s">
        <v>7</v>
      </c>
      <c r="C33" s="5" t="s">
        <v>10</v>
      </c>
      <c r="D33" s="9">
        <v>0</v>
      </c>
      <c r="E33" s="9">
        <v>0</v>
      </c>
      <c r="F33" s="10">
        <f>tblExpenses[[#This Row],[Projected]]-tblExpenses[[#This Row],[Actual]]</f>
        <v>0</v>
      </c>
    </row>
    <row r="34" spans="2:6" x14ac:dyDescent="0.25">
      <c r="B34" s="5" t="s">
        <v>7</v>
      </c>
      <c r="C34" s="5" t="s">
        <v>11</v>
      </c>
      <c r="D34" s="9">
        <v>54</v>
      </c>
      <c r="E34" s="9">
        <v>100</v>
      </c>
      <c r="F34" s="10">
        <f>tblExpenses[[#This Row],[Projected]]-tblExpenses[[#This Row],[Actual]]</f>
        <v>-46</v>
      </c>
    </row>
    <row r="35" spans="2:6" x14ac:dyDescent="0.25">
      <c r="B35" s="5" t="s">
        <v>7</v>
      </c>
      <c r="C35" s="5" t="s">
        <v>12</v>
      </c>
      <c r="D35" s="9">
        <v>44</v>
      </c>
      <c r="E35" s="9">
        <v>56</v>
      </c>
      <c r="F35" s="10">
        <f>tblExpenses[[#This Row],[Projected]]-tblExpenses[[#This Row],[Actual]]</f>
        <v>-12</v>
      </c>
    </row>
    <row r="36" spans="2:6" x14ac:dyDescent="0.25">
      <c r="B36" s="5" t="s">
        <v>7</v>
      </c>
      <c r="C36" s="5" t="s">
        <v>13</v>
      </c>
      <c r="D36" s="9">
        <v>22</v>
      </c>
      <c r="E36" s="9">
        <v>28</v>
      </c>
      <c r="F36" s="10">
        <f>tblExpenses[[#This Row],[Projected]]-tblExpenses[[#This Row],[Actual]]</f>
        <v>-6</v>
      </c>
    </row>
    <row r="37" spans="2:6" x14ac:dyDescent="0.25">
      <c r="B37" s="5" t="s">
        <v>7</v>
      </c>
      <c r="C37" s="5" t="s">
        <v>14</v>
      </c>
      <c r="D37" s="9">
        <v>8</v>
      </c>
      <c r="E37" s="9">
        <v>8</v>
      </c>
      <c r="F37" s="10">
        <f>tblExpenses[[#This Row],[Projected]]-tblExpenses[[#This Row],[Actual]]</f>
        <v>0</v>
      </c>
    </row>
    <row r="38" spans="2:6" x14ac:dyDescent="0.25">
      <c r="B38" s="5" t="s">
        <v>7</v>
      </c>
      <c r="C38" s="5" t="s">
        <v>15</v>
      </c>
      <c r="D38" s="9">
        <v>34</v>
      </c>
      <c r="E38" s="9">
        <v>34</v>
      </c>
      <c r="F38" s="10">
        <f>tblExpenses[[#This Row],[Projected]]-tblExpenses[[#This Row],[Actual]]</f>
        <v>0</v>
      </c>
    </row>
    <row r="39" spans="2:6" x14ac:dyDescent="0.25">
      <c r="B39" s="5" t="s">
        <v>7</v>
      </c>
      <c r="C39" s="5" t="s">
        <v>16</v>
      </c>
      <c r="D39" s="9">
        <v>10</v>
      </c>
      <c r="E39" s="9">
        <v>10</v>
      </c>
      <c r="F39" s="10">
        <f>tblExpenses[[#This Row],[Projected]]-tblExpenses[[#This Row],[Actual]]</f>
        <v>0</v>
      </c>
    </row>
    <row r="40" spans="2:6" x14ac:dyDescent="0.25">
      <c r="B40" s="5" t="s">
        <v>7</v>
      </c>
      <c r="C40" s="5" t="s">
        <v>17</v>
      </c>
      <c r="D40" s="9">
        <v>23</v>
      </c>
      <c r="E40" s="9">
        <v>0</v>
      </c>
      <c r="F40" s="10">
        <f>tblExpenses[[#This Row],[Projected]]-tblExpenses[[#This Row],[Actual]]</f>
        <v>23</v>
      </c>
    </row>
    <row r="41" spans="2:6" x14ac:dyDescent="0.25">
      <c r="B41" s="5" t="s">
        <v>7</v>
      </c>
      <c r="C41" s="5" t="s">
        <v>18</v>
      </c>
      <c r="D41" s="9">
        <v>0</v>
      </c>
      <c r="E41" s="9">
        <v>0</v>
      </c>
      <c r="F41" s="10">
        <f>tblExpenses[[#This Row],[Projected]]-tblExpenses[[#This Row],[Actual]]</f>
        <v>0</v>
      </c>
    </row>
    <row r="42" spans="2:6" x14ac:dyDescent="0.25">
      <c r="B42" s="5" t="s">
        <v>7</v>
      </c>
      <c r="C42" s="5" t="s">
        <v>19</v>
      </c>
      <c r="D42" s="9">
        <v>0</v>
      </c>
      <c r="E42" s="9">
        <v>0</v>
      </c>
      <c r="F42" s="10">
        <f>tblExpenses[[#This Row],[Projected]]-tblExpenses[[#This Row],[Actual]]</f>
        <v>0</v>
      </c>
    </row>
    <row r="43" spans="2:6" x14ac:dyDescent="0.25">
      <c r="B43" s="5" t="s">
        <v>21</v>
      </c>
      <c r="C43" s="5" t="s">
        <v>22</v>
      </c>
      <c r="D43" s="9">
        <v>16</v>
      </c>
      <c r="E43" s="9">
        <v>66</v>
      </c>
      <c r="F43" s="10">
        <f>tblExpenses[[#This Row],[Projected]]-tblExpenses[[#This Row],[Actual]]</f>
        <v>-50</v>
      </c>
    </row>
    <row r="44" spans="2:6" x14ac:dyDescent="0.25">
      <c r="B44" s="5" t="s">
        <v>21</v>
      </c>
      <c r="C44" s="5" t="s">
        <v>23</v>
      </c>
      <c r="D44" s="9">
        <v>35</v>
      </c>
      <c r="E44" s="9">
        <v>42</v>
      </c>
      <c r="F44" s="10">
        <f>tblExpenses[[#This Row],[Projected]]-tblExpenses[[#This Row],[Actual]]</f>
        <v>-7</v>
      </c>
    </row>
    <row r="45" spans="2:6" x14ac:dyDescent="0.25">
      <c r="B45" s="5" t="s">
        <v>21</v>
      </c>
      <c r="C45" s="5" t="s">
        <v>24</v>
      </c>
      <c r="D45" s="9">
        <v>1</v>
      </c>
      <c r="E45" s="9">
        <v>62</v>
      </c>
      <c r="F45" s="10">
        <f>tblExpenses[[#This Row],[Projected]]-tblExpenses[[#This Row],[Actual]]</f>
        <v>-61</v>
      </c>
    </row>
    <row r="46" spans="2:6" x14ac:dyDescent="0.25">
      <c r="B46" s="5" t="s">
        <v>21</v>
      </c>
      <c r="C46" s="5" t="s">
        <v>25</v>
      </c>
      <c r="D46" s="9">
        <v>91</v>
      </c>
      <c r="E46" s="9">
        <v>27</v>
      </c>
      <c r="F46" s="10">
        <f>tblExpenses[[#This Row],[Projected]]-tblExpenses[[#This Row],[Actual]]</f>
        <v>64</v>
      </c>
    </row>
    <row r="47" spans="2:6" x14ac:dyDescent="0.25">
      <c r="B47" s="5" t="s">
        <v>21</v>
      </c>
      <c r="C47" s="5" t="s">
        <v>26</v>
      </c>
      <c r="D47" s="9">
        <v>80</v>
      </c>
      <c r="E47" s="9">
        <v>89</v>
      </c>
      <c r="F47" s="10">
        <f>tblExpenses[[#This Row],[Projected]]-tblExpenses[[#This Row],[Actual]]</f>
        <v>-9</v>
      </c>
    </row>
    <row r="48" spans="2:6" x14ac:dyDescent="0.25">
      <c r="B48" s="5" t="s">
        <v>21</v>
      </c>
      <c r="C48" s="5" t="s">
        <v>27</v>
      </c>
      <c r="D48" s="9">
        <v>18</v>
      </c>
      <c r="E48" s="9">
        <v>93</v>
      </c>
      <c r="F48" s="10">
        <f>tblExpenses[[#This Row],[Projected]]-tblExpenses[[#This Row],[Actual]]</f>
        <v>-75</v>
      </c>
    </row>
    <row r="49" spans="2:6" x14ac:dyDescent="0.25">
      <c r="B49" s="5" t="s">
        <v>21</v>
      </c>
      <c r="C49" s="5" t="s">
        <v>28</v>
      </c>
      <c r="D49" s="9">
        <v>34</v>
      </c>
      <c r="E49" s="9">
        <v>37</v>
      </c>
      <c r="F49" s="10">
        <f>tblExpenses[[#This Row],[Projected]]-tblExpenses[[#This Row],[Actual]]</f>
        <v>-3</v>
      </c>
    </row>
    <row r="50" spans="2:6" x14ac:dyDescent="0.25">
      <c r="B50" s="5" t="s">
        <v>21</v>
      </c>
      <c r="C50" s="5" t="s">
        <v>19</v>
      </c>
      <c r="D50" s="9">
        <v>83</v>
      </c>
      <c r="E50" s="9">
        <v>61</v>
      </c>
      <c r="F50" s="10">
        <f>tblExpenses[[#This Row],[Projected]]-tblExpenses[[#This Row],[Actual]]</f>
        <v>22</v>
      </c>
    </row>
    <row r="51" spans="2:6" x14ac:dyDescent="0.25">
      <c r="B51" s="5" t="s">
        <v>25</v>
      </c>
      <c r="C51" s="5" t="s">
        <v>33</v>
      </c>
      <c r="D51" s="9">
        <v>48</v>
      </c>
      <c r="E51" s="9">
        <v>63</v>
      </c>
      <c r="F51" s="10">
        <f>tblExpenses[[#This Row],[Projected]]-tblExpenses[[#This Row],[Actual]]</f>
        <v>-15</v>
      </c>
    </row>
    <row r="52" spans="2:6" x14ac:dyDescent="0.25">
      <c r="B52" s="5" t="s">
        <v>25</v>
      </c>
      <c r="C52" s="5" t="s">
        <v>35</v>
      </c>
      <c r="D52" s="9">
        <v>21</v>
      </c>
      <c r="E52" s="9">
        <v>44</v>
      </c>
      <c r="F52" s="10">
        <f>tblExpenses[[#This Row],[Projected]]-tblExpenses[[#This Row],[Actual]]</f>
        <v>-23</v>
      </c>
    </row>
    <row r="53" spans="2:6" x14ac:dyDescent="0.25">
      <c r="B53" s="5" t="s">
        <v>25</v>
      </c>
      <c r="C53" s="5" t="s">
        <v>37</v>
      </c>
      <c r="D53" s="9">
        <v>35</v>
      </c>
      <c r="E53" s="9">
        <v>65</v>
      </c>
      <c r="F53" s="10">
        <f>tblExpenses[[#This Row],[Projected]]-tblExpenses[[#This Row],[Actual]]</f>
        <v>-30</v>
      </c>
    </row>
    <row r="54" spans="2:6" x14ac:dyDescent="0.25">
      <c r="B54" s="5" t="s">
        <v>25</v>
      </c>
      <c r="C54" s="5" t="s">
        <v>19</v>
      </c>
      <c r="D54" s="9">
        <v>14</v>
      </c>
      <c r="E54" s="9">
        <v>75</v>
      </c>
      <c r="F54" s="10">
        <f>tblExpenses[[#This Row],[Projected]]-tblExpenses[[#This Row],[Actual]]</f>
        <v>-61</v>
      </c>
    </row>
    <row r="55" spans="2:6" x14ac:dyDescent="0.25">
      <c r="B55" s="5" t="s">
        <v>39</v>
      </c>
      <c r="C55" s="5" t="s">
        <v>41</v>
      </c>
      <c r="D55" s="9">
        <v>79</v>
      </c>
      <c r="E55" s="9">
        <v>0</v>
      </c>
      <c r="F55" s="10">
        <f>tblExpenses[[#This Row],[Projected]]-tblExpenses[[#This Row],[Actual]]</f>
        <v>79</v>
      </c>
    </row>
    <row r="56" spans="2:6" x14ac:dyDescent="0.25">
      <c r="B56" s="5" t="s">
        <v>39</v>
      </c>
      <c r="C56" s="5" t="s">
        <v>43</v>
      </c>
      <c r="D56" s="9">
        <v>56</v>
      </c>
      <c r="E56" s="9">
        <v>50</v>
      </c>
      <c r="F56" s="10">
        <f>tblExpenses[[#This Row],[Projected]]-tblExpenses[[#This Row],[Actual]]</f>
        <v>6</v>
      </c>
    </row>
    <row r="57" spans="2:6" x14ac:dyDescent="0.25">
      <c r="B57" s="5" t="s">
        <v>39</v>
      </c>
      <c r="C57" s="5" t="s">
        <v>19</v>
      </c>
      <c r="D57" s="9">
        <v>96</v>
      </c>
      <c r="E57" s="9">
        <v>23</v>
      </c>
      <c r="F57" s="10">
        <f>tblExpenses[[#This Row],[Projected]]-tblExpenses[[#This Row],[Actual]]</f>
        <v>73</v>
      </c>
    </row>
    <row r="58" spans="2:6" x14ac:dyDescent="0.25">
      <c r="B58" s="5" t="s">
        <v>46</v>
      </c>
      <c r="C58" s="5" t="s">
        <v>47</v>
      </c>
      <c r="D58" s="9">
        <v>90</v>
      </c>
      <c r="E58" s="9">
        <v>90</v>
      </c>
      <c r="F58" s="10">
        <f>tblExpenses[[#This Row],[Projected]]-tblExpenses[[#This Row],[Actual]]</f>
        <v>0</v>
      </c>
    </row>
    <row r="59" spans="2:6" x14ac:dyDescent="0.25">
      <c r="B59" s="5" t="s">
        <v>46</v>
      </c>
      <c r="C59" s="5" t="s">
        <v>48</v>
      </c>
      <c r="D59" s="9">
        <v>33</v>
      </c>
      <c r="E59" s="9">
        <v>30</v>
      </c>
      <c r="F59" s="10">
        <f>tblExpenses[[#This Row],[Projected]]-tblExpenses[[#This Row],[Actual]]</f>
        <v>3</v>
      </c>
    </row>
    <row r="60" spans="2:6" x14ac:dyDescent="0.25">
      <c r="B60" s="5" t="s">
        <v>46</v>
      </c>
      <c r="C60" s="5" t="s">
        <v>49</v>
      </c>
      <c r="D60" s="9">
        <v>86</v>
      </c>
      <c r="E60" s="9">
        <v>64</v>
      </c>
      <c r="F60" s="10">
        <f>tblExpenses[[#This Row],[Projected]]-tblExpenses[[#This Row],[Actual]]</f>
        <v>22</v>
      </c>
    </row>
    <row r="61" spans="2:6" x14ac:dyDescent="0.25">
      <c r="B61" s="5" t="s">
        <v>46</v>
      </c>
      <c r="C61" s="5" t="s">
        <v>51</v>
      </c>
      <c r="D61" s="9">
        <v>76</v>
      </c>
      <c r="E61" s="9">
        <v>2</v>
      </c>
      <c r="F61" s="10">
        <f>tblExpenses[[#This Row],[Projected]]-tblExpenses[[#This Row],[Actual]]</f>
        <v>74</v>
      </c>
    </row>
    <row r="62" spans="2:6" x14ac:dyDescent="0.25">
      <c r="B62" s="5" t="s">
        <v>46</v>
      </c>
      <c r="C62" s="5" t="s">
        <v>53</v>
      </c>
      <c r="D62" s="9">
        <v>60</v>
      </c>
      <c r="E62" s="9">
        <v>90</v>
      </c>
      <c r="F62" s="10">
        <f>tblExpenses[[#This Row],[Projected]]-tblExpenses[[#This Row],[Actual]]</f>
        <v>-30</v>
      </c>
    </row>
    <row r="63" spans="2:6" x14ac:dyDescent="0.25">
      <c r="B63" s="5" t="s">
        <v>46</v>
      </c>
      <c r="C63" s="5" t="s">
        <v>55</v>
      </c>
      <c r="D63" s="9">
        <v>37</v>
      </c>
      <c r="E63" s="9">
        <v>60</v>
      </c>
      <c r="F63" s="10">
        <f>tblExpenses[[#This Row],[Projected]]-tblExpenses[[#This Row],[Actual]]</f>
        <v>-23</v>
      </c>
    </row>
    <row r="64" spans="2:6" x14ac:dyDescent="0.25">
      <c r="B64" s="5" t="s">
        <v>46</v>
      </c>
      <c r="C64" s="5" t="s">
        <v>57</v>
      </c>
      <c r="D64" s="9">
        <v>22</v>
      </c>
      <c r="E64" s="9">
        <v>70</v>
      </c>
      <c r="F64" s="10">
        <f>tblExpenses[[#This Row],[Projected]]-tblExpenses[[#This Row],[Actual]]</f>
        <v>-48</v>
      </c>
    </row>
    <row r="65" spans="2:6" x14ac:dyDescent="0.25">
      <c r="B65" s="5" t="s">
        <v>46</v>
      </c>
      <c r="C65" s="5" t="s">
        <v>58</v>
      </c>
      <c r="D65" s="9">
        <v>80</v>
      </c>
      <c r="E65" s="9">
        <v>21</v>
      </c>
      <c r="F65" s="10">
        <f>tblExpenses[[#This Row],[Projected]]-tblExpenses[[#This Row],[Actual]]</f>
        <v>59</v>
      </c>
    </row>
    <row r="66" spans="2:6" x14ac:dyDescent="0.25">
      <c r="B66" s="5" t="s">
        <v>46</v>
      </c>
      <c r="C66" s="5" t="s">
        <v>19</v>
      </c>
      <c r="D66" s="9">
        <v>65</v>
      </c>
      <c r="E66" s="9">
        <v>20</v>
      </c>
      <c r="F66" s="10">
        <f>tblExpenses[[#This Row],[Projected]]-tblExpenses[[#This Row],[Actual]]</f>
        <v>45</v>
      </c>
    </row>
    <row r="67" spans="2:6" x14ac:dyDescent="0.25">
      <c r="B67" s="5" t="s">
        <v>61</v>
      </c>
      <c r="C67" s="5" t="s">
        <v>39</v>
      </c>
      <c r="D67" s="9">
        <v>37</v>
      </c>
      <c r="E67" s="9">
        <v>34</v>
      </c>
      <c r="F67" s="10">
        <f>tblExpenses[[#This Row],[Projected]]-tblExpenses[[#This Row],[Actual]]</f>
        <v>3</v>
      </c>
    </row>
    <row r="68" spans="2:6" x14ac:dyDescent="0.25">
      <c r="B68" s="5" t="s">
        <v>61</v>
      </c>
      <c r="C68" s="5" t="s">
        <v>47</v>
      </c>
      <c r="D68" s="9">
        <v>74</v>
      </c>
      <c r="E68" s="9">
        <v>86</v>
      </c>
      <c r="F68" s="10">
        <f>tblExpenses[[#This Row],[Projected]]-tblExpenses[[#This Row],[Actual]]</f>
        <v>-12</v>
      </c>
    </row>
    <row r="69" spans="2:6" x14ac:dyDescent="0.25">
      <c r="B69" s="5" t="s">
        <v>61</v>
      </c>
      <c r="C69" s="5" t="s">
        <v>64</v>
      </c>
      <c r="D69" s="9">
        <v>80</v>
      </c>
      <c r="E69" s="9">
        <v>92</v>
      </c>
      <c r="F69" s="10">
        <f>tblExpenses[[#This Row],[Projected]]-tblExpenses[[#This Row],[Actual]]</f>
        <v>-12</v>
      </c>
    </row>
    <row r="70" spans="2:6" x14ac:dyDescent="0.25">
      <c r="B70" s="5" t="s">
        <v>61</v>
      </c>
      <c r="C70" s="5" t="s">
        <v>65</v>
      </c>
      <c r="D70" s="9">
        <v>61</v>
      </c>
      <c r="E70" s="9">
        <v>22</v>
      </c>
      <c r="F70" s="10">
        <f>tblExpenses[[#This Row],[Projected]]-tblExpenses[[#This Row],[Actual]]</f>
        <v>39</v>
      </c>
    </row>
    <row r="71" spans="2:6" x14ac:dyDescent="0.25">
      <c r="B71" s="5" t="s">
        <v>61</v>
      </c>
      <c r="C71" s="5" t="s">
        <v>19</v>
      </c>
      <c r="D71" s="9">
        <v>83</v>
      </c>
      <c r="E71" s="9">
        <v>51</v>
      </c>
      <c r="F71" s="10">
        <f>tblExpenses[[#This Row],[Projected]]-tblExpenses[[#This Row],[Actual]]</f>
        <v>32</v>
      </c>
    </row>
    <row r="72" spans="2:6" x14ac:dyDescent="0.25">
      <c r="B72" s="5" t="s">
        <v>69</v>
      </c>
      <c r="C72" s="5" t="s">
        <v>47</v>
      </c>
      <c r="D72" s="9">
        <v>28</v>
      </c>
      <c r="E72" s="9">
        <v>10</v>
      </c>
      <c r="F72" s="10">
        <f>tblExpenses[[#This Row],[Projected]]-tblExpenses[[#This Row],[Actual]]</f>
        <v>18</v>
      </c>
    </row>
    <row r="73" spans="2:6" x14ac:dyDescent="0.25">
      <c r="B73" s="5" t="s">
        <v>69</v>
      </c>
      <c r="C73" s="5" t="s">
        <v>71</v>
      </c>
      <c r="D73" s="9">
        <v>25</v>
      </c>
      <c r="E73" s="9">
        <v>81</v>
      </c>
      <c r="F73" s="10">
        <f>tblExpenses[[#This Row],[Projected]]-tblExpenses[[#This Row],[Actual]]</f>
        <v>-56</v>
      </c>
    </row>
    <row r="74" spans="2:6" x14ac:dyDescent="0.25">
      <c r="B74" s="5" t="s">
        <v>69</v>
      </c>
      <c r="C74" s="5" t="s">
        <v>48</v>
      </c>
      <c r="D74" s="9">
        <v>59</v>
      </c>
      <c r="E74" s="9">
        <v>72</v>
      </c>
      <c r="F74" s="10">
        <f>tblExpenses[[#This Row],[Projected]]-tblExpenses[[#This Row],[Actual]]</f>
        <v>-13</v>
      </c>
    </row>
    <row r="75" spans="2:6" x14ac:dyDescent="0.25">
      <c r="B75" s="5" t="s">
        <v>69</v>
      </c>
      <c r="C75" s="5" t="s">
        <v>73</v>
      </c>
      <c r="D75" s="9">
        <v>89</v>
      </c>
      <c r="E75" s="9">
        <v>90</v>
      </c>
      <c r="F75" s="10">
        <f>tblExpenses[[#This Row],[Projected]]-tblExpenses[[#This Row],[Actual]]</f>
        <v>-1</v>
      </c>
    </row>
    <row r="76" spans="2:6" x14ac:dyDescent="0.25">
      <c r="B76" s="5" t="s">
        <v>69</v>
      </c>
      <c r="C76" s="5" t="s">
        <v>75</v>
      </c>
      <c r="D76" s="9">
        <v>78</v>
      </c>
      <c r="E76" s="9">
        <v>48</v>
      </c>
      <c r="F76" s="10">
        <f>tblExpenses[[#This Row],[Projected]]-tblExpenses[[#This Row],[Actual]]</f>
        <v>30</v>
      </c>
    </row>
    <row r="77" spans="2:6" x14ac:dyDescent="0.25">
      <c r="B77" s="5" t="s">
        <v>69</v>
      </c>
      <c r="C77" s="5" t="s">
        <v>53</v>
      </c>
      <c r="D77" s="9">
        <v>6</v>
      </c>
      <c r="E77" s="9">
        <v>73</v>
      </c>
      <c r="F77" s="10">
        <f>tblExpenses[[#This Row],[Projected]]-tblExpenses[[#This Row],[Actual]]</f>
        <v>-67</v>
      </c>
    </row>
    <row r="78" spans="2:6" x14ac:dyDescent="0.25">
      <c r="B78" s="5" t="s">
        <v>69</v>
      </c>
      <c r="C78" s="5" t="s">
        <v>19</v>
      </c>
      <c r="D78" s="9">
        <v>80</v>
      </c>
      <c r="E78" s="9">
        <v>66</v>
      </c>
      <c r="F78" s="10">
        <f>tblExpenses[[#This Row],[Projected]]-tblExpenses[[#This Row],[Actual]]</f>
        <v>14</v>
      </c>
    </row>
    <row r="79" spans="2:6" x14ac:dyDescent="0.25">
      <c r="B79" s="5" t="s">
        <v>29</v>
      </c>
      <c r="C79" s="5" t="s">
        <v>30</v>
      </c>
      <c r="D79" s="9">
        <v>11</v>
      </c>
      <c r="E79" s="9">
        <v>29</v>
      </c>
      <c r="F79" s="10">
        <f>tblExpenses[[#This Row],[Projected]]-tblExpenses[[#This Row],[Actual]]</f>
        <v>-18</v>
      </c>
    </row>
    <row r="80" spans="2:6" x14ac:dyDescent="0.25">
      <c r="B80" s="5" t="s">
        <v>29</v>
      </c>
      <c r="C80" s="5" t="s">
        <v>31</v>
      </c>
      <c r="D80" s="9">
        <v>77</v>
      </c>
      <c r="E80" s="9">
        <v>32</v>
      </c>
      <c r="F80" s="10">
        <f>tblExpenses[[#This Row],[Projected]]-tblExpenses[[#This Row],[Actual]]</f>
        <v>45</v>
      </c>
    </row>
    <row r="81" spans="2:6" x14ac:dyDescent="0.25">
      <c r="B81" s="5" t="s">
        <v>29</v>
      </c>
      <c r="C81" s="5" t="s">
        <v>32</v>
      </c>
      <c r="D81" s="9">
        <v>71</v>
      </c>
      <c r="E81" s="9">
        <v>43</v>
      </c>
      <c r="F81" s="10">
        <f>tblExpenses[[#This Row],[Projected]]-tblExpenses[[#This Row],[Actual]]</f>
        <v>28</v>
      </c>
    </row>
    <row r="82" spans="2:6" x14ac:dyDescent="0.25">
      <c r="B82" s="5" t="s">
        <v>29</v>
      </c>
      <c r="C82" s="5" t="s">
        <v>34</v>
      </c>
      <c r="D82" s="9">
        <v>64</v>
      </c>
      <c r="E82" s="9">
        <v>21</v>
      </c>
      <c r="F82" s="10">
        <f>tblExpenses[[#This Row],[Projected]]-tblExpenses[[#This Row],[Actual]]</f>
        <v>43</v>
      </c>
    </row>
    <row r="83" spans="2:6" x14ac:dyDescent="0.25">
      <c r="B83" s="5" t="s">
        <v>29</v>
      </c>
      <c r="C83" s="5" t="s">
        <v>36</v>
      </c>
      <c r="D83" s="9">
        <v>47</v>
      </c>
      <c r="E83" s="9">
        <v>57</v>
      </c>
      <c r="F83" s="10">
        <f>tblExpenses[[#This Row],[Projected]]-tblExpenses[[#This Row],[Actual]]</f>
        <v>-10</v>
      </c>
    </row>
    <row r="84" spans="2:6" x14ac:dyDescent="0.25">
      <c r="B84" s="5" t="s">
        <v>29</v>
      </c>
      <c r="C84" s="5" t="s">
        <v>38</v>
      </c>
      <c r="D84" s="9">
        <v>28</v>
      </c>
      <c r="E84" s="9">
        <v>1</v>
      </c>
      <c r="F84" s="10">
        <f>tblExpenses[[#This Row],[Projected]]-tblExpenses[[#This Row],[Actual]]</f>
        <v>27</v>
      </c>
    </row>
    <row r="85" spans="2:6" x14ac:dyDescent="0.25">
      <c r="B85" s="5" t="s">
        <v>29</v>
      </c>
      <c r="C85" s="5" t="s">
        <v>19</v>
      </c>
      <c r="D85" s="9">
        <v>13</v>
      </c>
      <c r="E85" s="9">
        <v>42</v>
      </c>
      <c r="F85" s="10">
        <f>tblExpenses[[#This Row],[Projected]]-tblExpenses[[#This Row],[Actual]]</f>
        <v>-29</v>
      </c>
    </row>
    <row r="86" spans="2:6" x14ac:dyDescent="0.25">
      <c r="B86" s="5" t="s">
        <v>40</v>
      </c>
      <c r="C86" s="5" t="s">
        <v>42</v>
      </c>
      <c r="D86" s="9">
        <v>65</v>
      </c>
      <c r="E86" s="9">
        <v>6</v>
      </c>
      <c r="F86" s="10">
        <f>tblExpenses[[#This Row],[Projected]]-tblExpenses[[#This Row],[Actual]]</f>
        <v>59</v>
      </c>
    </row>
    <row r="87" spans="2:6" x14ac:dyDescent="0.25">
      <c r="B87" s="5" t="s">
        <v>40</v>
      </c>
      <c r="C87" s="5" t="s">
        <v>44</v>
      </c>
      <c r="D87" s="9">
        <v>100</v>
      </c>
      <c r="E87" s="9">
        <v>36</v>
      </c>
      <c r="F87" s="10">
        <f>tblExpenses[[#This Row],[Projected]]-tblExpenses[[#This Row],[Actual]]</f>
        <v>64</v>
      </c>
    </row>
    <row r="88" spans="2:6" x14ac:dyDescent="0.25">
      <c r="B88" s="5" t="s">
        <v>40</v>
      </c>
      <c r="C88" s="5" t="s">
        <v>45</v>
      </c>
      <c r="D88" s="9">
        <v>29</v>
      </c>
      <c r="E88" s="9">
        <v>69</v>
      </c>
      <c r="F88" s="10">
        <f>tblExpenses[[#This Row],[Projected]]-tblExpenses[[#This Row],[Actual]]</f>
        <v>-40</v>
      </c>
    </row>
    <row r="89" spans="2:6" x14ac:dyDescent="0.25">
      <c r="B89" s="5" t="s">
        <v>40</v>
      </c>
      <c r="C89" s="5" t="s">
        <v>45</v>
      </c>
      <c r="D89" s="9">
        <v>64</v>
      </c>
      <c r="E89" s="9">
        <v>3</v>
      </c>
      <c r="F89" s="10">
        <f>tblExpenses[[#This Row],[Projected]]-tblExpenses[[#This Row],[Actual]]</f>
        <v>61</v>
      </c>
    </row>
    <row r="90" spans="2:6" x14ac:dyDescent="0.25">
      <c r="B90" s="5" t="s">
        <v>40</v>
      </c>
      <c r="C90" s="5" t="s">
        <v>45</v>
      </c>
      <c r="D90" s="9">
        <v>34</v>
      </c>
      <c r="E90" s="9">
        <v>35</v>
      </c>
      <c r="F90" s="10">
        <f>tblExpenses[[#This Row],[Projected]]-tblExpenses[[#This Row],[Actual]]</f>
        <v>-1</v>
      </c>
    </row>
    <row r="91" spans="2:6" x14ac:dyDescent="0.25">
      <c r="B91" s="5" t="s">
        <v>40</v>
      </c>
      <c r="C91" s="5" t="s">
        <v>19</v>
      </c>
      <c r="D91" s="9">
        <v>38</v>
      </c>
      <c r="E91" s="9">
        <v>52</v>
      </c>
      <c r="F91" s="10">
        <f>tblExpenses[[#This Row],[Projected]]-tblExpenses[[#This Row],[Actual]]</f>
        <v>-14</v>
      </c>
    </row>
    <row r="92" spans="2:6" x14ac:dyDescent="0.25">
      <c r="B92" s="5" t="s">
        <v>50</v>
      </c>
      <c r="C92" s="5" t="s">
        <v>52</v>
      </c>
      <c r="D92" s="9">
        <v>84</v>
      </c>
      <c r="E92" s="9">
        <v>36</v>
      </c>
      <c r="F92" s="10">
        <f>tblExpenses[[#This Row],[Projected]]-tblExpenses[[#This Row],[Actual]]</f>
        <v>48</v>
      </c>
    </row>
    <row r="93" spans="2:6" x14ac:dyDescent="0.25">
      <c r="B93" s="5" t="s">
        <v>50</v>
      </c>
      <c r="C93" s="5" t="s">
        <v>54</v>
      </c>
      <c r="D93" s="9">
        <v>2</v>
      </c>
      <c r="E93" s="9">
        <v>83</v>
      </c>
      <c r="F93" s="10">
        <f>tblExpenses[[#This Row],[Projected]]-tblExpenses[[#This Row],[Actual]]</f>
        <v>-81</v>
      </c>
    </row>
    <row r="94" spans="2:6" x14ac:dyDescent="0.25">
      <c r="B94" s="5" t="s">
        <v>50</v>
      </c>
      <c r="C94" s="5" t="s">
        <v>56</v>
      </c>
      <c r="D94" s="9">
        <v>40</v>
      </c>
      <c r="E94" s="9">
        <v>20</v>
      </c>
      <c r="F94" s="10">
        <f>tblExpenses[[#This Row],[Projected]]-tblExpenses[[#This Row],[Actual]]</f>
        <v>20</v>
      </c>
    </row>
    <row r="95" spans="2:6" x14ac:dyDescent="0.25">
      <c r="B95" s="5" t="s">
        <v>50</v>
      </c>
      <c r="C95" s="5" t="s">
        <v>19</v>
      </c>
      <c r="D95" s="9">
        <v>35</v>
      </c>
      <c r="E95" s="9">
        <v>72</v>
      </c>
      <c r="F95" s="10">
        <f>tblExpenses[[#This Row],[Projected]]-tblExpenses[[#This Row],[Actual]]</f>
        <v>-37</v>
      </c>
    </row>
    <row r="96" spans="2:6" x14ac:dyDescent="0.25">
      <c r="B96" s="5" t="s">
        <v>59</v>
      </c>
      <c r="C96" s="5" t="s">
        <v>60</v>
      </c>
      <c r="D96" s="9">
        <v>34</v>
      </c>
      <c r="E96" s="9">
        <v>20</v>
      </c>
      <c r="F96" s="10">
        <f>tblExpenses[[#This Row],[Projected]]-tblExpenses[[#This Row],[Actual]]</f>
        <v>14</v>
      </c>
    </row>
    <row r="97" spans="2:6" x14ac:dyDescent="0.25">
      <c r="B97" s="5" t="s">
        <v>59</v>
      </c>
      <c r="C97" s="5" t="s">
        <v>62</v>
      </c>
      <c r="D97" s="9">
        <v>68</v>
      </c>
      <c r="E97" s="9">
        <v>98</v>
      </c>
      <c r="F97" s="10">
        <f>tblExpenses[[#This Row],[Projected]]-tblExpenses[[#This Row],[Actual]]</f>
        <v>-30</v>
      </c>
    </row>
    <row r="98" spans="2:6" x14ac:dyDescent="0.25">
      <c r="B98" s="5" t="s">
        <v>59</v>
      </c>
      <c r="C98" s="5" t="s">
        <v>63</v>
      </c>
      <c r="D98" s="9">
        <v>89</v>
      </c>
      <c r="E98" s="9">
        <v>68</v>
      </c>
      <c r="F98" s="10">
        <f>tblExpenses[[#This Row],[Projected]]-tblExpenses[[#This Row],[Actual]]</f>
        <v>21</v>
      </c>
    </row>
    <row r="99" spans="2:6" x14ac:dyDescent="0.25">
      <c r="B99" s="5" t="s">
        <v>59</v>
      </c>
      <c r="C99" s="5" t="s">
        <v>19</v>
      </c>
      <c r="D99" s="9">
        <v>82</v>
      </c>
      <c r="E99" s="9">
        <v>26</v>
      </c>
      <c r="F99" s="10">
        <f>tblExpenses[[#This Row],[Projected]]-tblExpenses[[#This Row],[Actual]]</f>
        <v>56</v>
      </c>
    </row>
    <row r="100" spans="2:6" x14ac:dyDescent="0.25">
      <c r="B100" s="5" t="s">
        <v>66</v>
      </c>
      <c r="C100" s="5" t="s">
        <v>67</v>
      </c>
      <c r="D100" s="9">
        <v>41</v>
      </c>
      <c r="E100" s="9">
        <v>85</v>
      </c>
      <c r="F100" s="10">
        <f>tblExpenses[[#This Row],[Projected]]-tblExpenses[[#This Row],[Actual]]</f>
        <v>-44</v>
      </c>
    </row>
    <row r="101" spans="2:6" x14ac:dyDescent="0.25">
      <c r="B101" s="5" t="s">
        <v>66</v>
      </c>
      <c r="C101" s="5" t="s">
        <v>68</v>
      </c>
      <c r="D101" s="9">
        <v>0</v>
      </c>
      <c r="E101" s="9">
        <v>69</v>
      </c>
      <c r="F101" s="10">
        <f>tblExpenses[[#This Row],[Projected]]-tblExpenses[[#This Row],[Actual]]</f>
        <v>-69</v>
      </c>
    </row>
    <row r="102" spans="2:6" x14ac:dyDescent="0.25">
      <c r="B102" s="5" t="s">
        <v>66</v>
      </c>
      <c r="C102" s="5" t="s">
        <v>70</v>
      </c>
      <c r="D102" s="9">
        <v>2</v>
      </c>
      <c r="E102" s="9">
        <v>57</v>
      </c>
      <c r="F102" s="10">
        <f>tblExpenses[[#This Row],[Projected]]-tblExpenses[[#This Row],[Actual]]</f>
        <v>-55</v>
      </c>
    </row>
    <row r="103" spans="2:6" x14ac:dyDescent="0.25">
      <c r="B103" s="5" t="s">
        <v>72</v>
      </c>
      <c r="C103" s="5" t="s">
        <v>74</v>
      </c>
      <c r="D103" s="9">
        <v>7</v>
      </c>
      <c r="E103" s="9">
        <v>98</v>
      </c>
      <c r="F103" s="10">
        <f>tblExpenses[[#This Row],[Projected]]-tblExpenses[[#This Row],[Actual]]</f>
        <v>-91</v>
      </c>
    </row>
    <row r="104" spans="2:6" x14ac:dyDescent="0.25">
      <c r="B104" s="5" t="s">
        <v>72</v>
      </c>
      <c r="C104" s="5" t="s">
        <v>76</v>
      </c>
      <c r="D104" s="9">
        <v>39</v>
      </c>
      <c r="E104" s="9">
        <v>85</v>
      </c>
      <c r="F104" s="10">
        <f>tblExpenses[[#This Row],[Projected]]-tblExpenses[[#This Row],[Actual]]</f>
        <v>-46</v>
      </c>
    </row>
    <row r="105" spans="2:6" x14ac:dyDescent="0.25">
      <c r="B105" s="5" t="s">
        <v>72</v>
      </c>
      <c r="C105" s="5" t="s">
        <v>77</v>
      </c>
      <c r="D105" s="9">
        <v>78</v>
      </c>
      <c r="E105" s="9">
        <v>84</v>
      </c>
      <c r="F105" s="10">
        <f>tblExpenses[[#This Row],[Projected]]-tblExpenses[[#This Row],[Actual]]</f>
        <v>-6</v>
      </c>
    </row>
    <row r="106" spans="2:6" x14ac:dyDescent="0.25">
      <c r="B106" s="5" t="s">
        <v>72</v>
      </c>
      <c r="C106" s="5" t="s">
        <v>19</v>
      </c>
      <c r="D106" s="9">
        <v>93</v>
      </c>
      <c r="E106" s="9">
        <v>71</v>
      </c>
      <c r="F106" s="10">
        <f>tblExpenses[[#This Row],[Projected]]-tblExpenses[[#This Row],[Actual]]</f>
        <v>22</v>
      </c>
    </row>
    <row r="107" spans="2:6" x14ac:dyDescent="0.25">
      <c r="B107" s="5" t="s">
        <v>80</v>
      </c>
      <c r="C107" s="5"/>
      <c r="D107" s="5"/>
      <c r="E107" s="5"/>
      <c r="F107" s="10">
        <f>SUBTOTAL(109,tblExpenses[Difference])</f>
        <v>-117</v>
      </c>
    </row>
  </sheetData>
  <printOptions horizontalCentered="1"/>
  <pageMargins left="0.4" right="0.4" top="0.4" bottom="0.6" header="0.3" footer="0.3"/>
  <pageSetup fitToHeight="0" orientation="portrait" r:id="rId1"/>
  <headerFooter differentFirst="1">
    <oddFooter>Page &amp;P of &amp;N</oddFooter>
  </headerFooter>
  <drawing r:id="rId2"/>
  <tableParts count="4">
    <tablePart r:id="rId3"/>
    <tablePart r:id="rId4"/>
    <tablePart r:id="rId5"/>
    <tablePart r:id="rId6"/>
  </tableParts>
  <extLst>
    <ext xmlns:x15="http://schemas.microsoft.com/office/spreadsheetml/2010/11/main" uri="{3A4CF648-6AED-40f4-86FF-DC5316D8AED3}">
      <x14:slicerList xmlns:x14="http://schemas.microsoft.com/office/spreadsheetml/2009/9/main">
        <x14:slicer r:id="rId7"/>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7A1C21E6-BBDC-43C4-975B-38558A007A5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MONTHLY BUDGET</vt:lpstr>
      <vt:lpstr>ActualBalance</vt:lpstr>
      <vt:lpstr>Difference</vt:lpstr>
      <vt:lpstr>'MONTHLY BUDGET'!Print_Titles</vt:lpstr>
      <vt:lpstr>ProjectedBalance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Naveed Ahmed</dc:creator>
  <cp:lastModifiedBy>Naveed Ahmed</cp:lastModifiedBy>
  <cp:lastPrinted>2016-05-27T12:19:28Z</cp:lastPrinted>
  <dcterms:created xsi:type="dcterms:W3CDTF">2016-05-27T12:20:04Z</dcterms:created>
  <dcterms:modified xsi:type="dcterms:W3CDTF">2016-05-27T12:20:04Z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TC040354849991</vt:lpwstr>
  </property>
</Properties>
</file>