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CA4CEDFE-E7F4-492F-B864-9CF959C135A1}" xr6:coauthVersionLast="47" xr6:coauthVersionMax="47" xr10:uidLastSave="{00000000-0000-0000-0000-000000000000}"/>
  <bookViews>
    <workbookView xWindow="-120" yWindow="-120" windowWidth="29040" windowHeight="15840" xr2:uid="{A98D76CE-6E6D-4E06-A941-46E18F5D3A05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1" i="1" l="1"/>
  <c r="R21" i="1" s="1"/>
  <c r="O20" i="1"/>
  <c r="R20" i="1" s="1"/>
  <c r="O16" i="1"/>
  <c r="Q16" i="1" s="1"/>
  <c r="O17" i="1"/>
  <c r="Q17" i="1" s="1"/>
  <c r="O18" i="1"/>
  <c r="Q18" i="1" s="1"/>
  <c r="O19" i="1"/>
  <c r="Q19" i="1" s="1"/>
  <c r="O15" i="1"/>
  <c r="Q15" i="1" s="1"/>
  <c r="D23" i="1"/>
  <c r="E23" i="1"/>
  <c r="F23" i="1"/>
  <c r="G23" i="1"/>
  <c r="H23" i="1"/>
  <c r="I23" i="1"/>
  <c r="J23" i="1"/>
  <c r="K23" i="1"/>
  <c r="L23" i="1"/>
  <c r="M23" i="1"/>
  <c r="N23" i="1"/>
  <c r="C23" i="1"/>
  <c r="C10" i="1"/>
  <c r="C7" i="1" s="1"/>
  <c r="Q21" i="1" l="1"/>
  <c r="Q20" i="1"/>
  <c r="R19" i="1"/>
  <c r="R17" i="1"/>
  <c r="R18" i="1"/>
  <c r="R16" i="1"/>
  <c r="R15" i="1"/>
</calcChain>
</file>

<file path=xl/sharedStrings.xml><?xml version="1.0" encoding="utf-8"?>
<sst xmlns="http://schemas.openxmlformats.org/spreadsheetml/2006/main" count="34" uniqueCount="34">
  <si>
    <t>📄 Company Information</t>
  </si>
  <si>
    <t>📊 Expense Trends Budget Table</t>
  </si>
  <si>
    <t>Category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</si>
  <si>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</si>
  <si>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</si>
  <si>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</si>
  <si>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</si>
  <si>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</si>
  <si>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</si>
  <si>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</si>
  <si>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</si>
  <si>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</si>
  <si>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</si>
  <si>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</si>
  <si>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</si>
  <si>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Annual Total</t>
  </si>
  <si>
    <t>Annual Budget</t>
  </si>
  <si>
    <t>Variance</t>
  </si>
  <si>
    <t>Variance %</t>
  </si>
  <si>
    <t>Salaries</t>
  </si>
  <si>
    <t>Office Supplies</t>
  </si>
  <si>
    <t>Utilities</t>
  </si>
  <si>
    <t>Marketing</t>
  </si>
  <si>
    <t>Travel</t>
  </si>
  <si>
    <t>BrightTech Solutions Inc.</t>
  </si>
  <si>
    <t>Expense Trends Budget</t>
  </si>
  <si>
    <t>Finance Department</t>
  </si>
  <si>
    <t>Today</t>
  </si>
  <si>
    <r>
      <t>Company Name:</t>
    </r>
    <r>
      <rPr>
        <sz val="11"/>
        <color theme="1"/>
        <rFont val="Lato"/>
        <family val="2"/>
      </rPr>
      <t xml:space="preserve"> </t>
    </r>
  </si>
  <si>
    <r>
      <t>Budget Title:</t>
    </r>
    <r>
      <rPr>
        <sz val="11"/>
        <color theme="1"/>
        <rFont val="Lato"/>
        <family val="2"/>
      </rPr>
      <t xml:space="preserve"> </t>
    </r>
  </si>
  <si>
    <r>
      <t>Prepared By:</t>
    </r>
    <r>
      <rPr>
        <sz val="11"/>
        <color theme="1"/>
        <rFont val="Lato"/>
        <family val="2"/>
      </rPr>
      <t xml:space="preserve"> </t>
    </r>
  </si>
  <si>
    <r>
      <t>Fiscal Year:</t>
    </r>
    <r>
      <rPr>
        <sz val="11"/>
        <color theme="1"/>
        <rFont val="Lato"/>
        <family val="2"/>
      </rPr>
      <t xml:space="preserve"> </t>
    </r>
  </si>
  <si>
    <r>
      <t>Purpose:</t>
    </r>
    <r>
      <rPr>
        <sz val="11"/>
        <color theme="1"/>
        <rFont val="Lato"/>
        <family val="2"/>
      </rPr>
      <t xml:space="preserve"> To monitor monthly expense trends and compare against the annual budget for better financial planning and variance analysis.</t>
    </r>
  </si>
  <si>
    <t>MONTHLY TOTAL 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</si>
</sst>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0" formatCode="&quot;$&quot;#,##0.00"/>
    <numFmt numFmtId="171" formatCode="&quot;$&quot;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b/>
      <sz val="18"/>
      <color theme="1"/>
      <name val="Lato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14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/>
    <xf numFmtId="0" fontId="4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 vertical="center" wrapText="1"/>
    </xf>
    <xf numFmtId="171" fontId="2" fillId="0" borderId="0" xfId="0" applyNumberFormat="1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9" fontId="5" fillId="0" borderId="0" xfId="1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20">
    <dxf>
      <font>
        <b/>
        <i val="0"/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171" formatCode="&quot;$&quot;#,##0.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1B71F9-4760-425A-875E-DFF2D3B0E967}" name="Table1" displayName="Table1" ref="B14:R21" totalsRowShown="0" headerRowDxfId="6" dataDxfId="7">
  <autoFilter ref="B14:R21" xr:uid="{E41B71F9-4760-425A-875E-DFF2D3B0E967}"/>
  <tableColumns count="17">
    <tableColumn id="1" xr3:uid="{A440F13E-F6F5-4BC4-B472-BA5ACA0F6C3D}" name="Category" dataDxfId="19"/>
    <tableColumn id="2" xr3:uid="{F6BB997E-2115-416D-8B58-CF54D593D5AF}" name="Jan" dataDxfId="18"/>
    <tableColumn id="3" xr3:uid="{C004968D-CE31-431A-81D8-C4C57E14C52E}" name="Feb" dataDxfId="17"/>
    <tableColumn id="4" xr3:uid="{ACF001A0-8E83-4D2C-8097-19A7F11B6368}" name="Mar" dataDxfId="16"/>
    <tableColumn id="5" xr3:uid="{1406A021-18D8-4DDB-9E54-F2509FEADEB2}" name="Apr" dataDxfId="15"/>
    <tableColumn id="6" xr3:uid="{3B2DAD30-1AB9-4E75-9B30-92A430B10059}" name="May" dataDxfId="14"/>
    <tableColumn id="7" xr3:uid="{9B7DF9C4-50E8-487B-990E-CB4A9654114B}" name="Jun" dataDxfId="13"/>
    <tableColumn id="8" xr3:uid="{4C4899AD-DBE5-49BC-985C-4A8CF84DCD4E}" name="Jul" dataDxfId="12"/>
    <tableColumn id="9" xr3:uid="{29B42DBE-757B-4867-856A-E3BF82A564D2}" name="Aug" dataDxfId="11"/>
    <tableColumn id="10" xr3:uid="{CAA378E2-D861-416B-912C-D3194D7E8BBA}" name="Sep" dataDxfId="10"/>
    <tableColumn id="11" xr3:uid="{58341CAE-6255-4332-B1FF-E668F06E79DF}" name="Oct" dataDxfId="9"/>
    <tableColumn id="12" xr3:uid="{D8D1A5B5-95D8-4D8A-BD03-4179E17D6BC9}" name="Nov" dataDxfId="8"/>
    <tableColumn id="13" xr3:uid="{A512B4D7-91D1-4D94-B74D-4865184CFBF7}" name="Dec" dataDxfId="5"/>
    <tableColumn id="14" xr3:uid="{E37ED1C0-024F-43AB-BD94-6F0085CB389D}" name="Annual Total" dataDxfId="4">
      <calculatedColumnFormula>SUM(Table1[[#This Row],[Jan]:[Dec]])</calculatedColumnFormula>
    </tableColumn>
    <tableColumn id="15" xr3:uid="{4A257766-286D-410F-AEF5-5A7F37B07CEE}" name="Annual Budget" dataDxfId="3"/>
    <tableColumn id="16" xr3:uid="{77475FCD-B07D-4E69-BCAB-9322654C20B9}" name="Variance" dataDxfId="2">
      <calculatedColumnFormula>O15-P15</calculatedColumnFormula>
    </tableColumn>
    <tableColumn id="17" xr3:uid="{73F20EFF-A603-4B25-B021-E48FC28CA9B0}" name="Variance %" dataDxfId="1">
      <calculatedColumnFormula>O15/P15-1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68AE6-EE66-45DA-BDA5-24DC487C584F}">
  <dimension ref="B1:R29"/>
  <sheetViews>
    <sheetView showGridLines="0" tabSelected="1" workbookViewId="0">
      <selection activeCell="J7" sqref="J7"/>
    </sheetView>
  </sheetViews>
  <sheetFormatPr defaultRowHeight="14.25" x14ac:dyDescent="0.2"/>
  <cols>
    <col min="1" max="1" width="3.140625" style="1" customWidth="1"/>
    <col min="2" max="2" width="29.85546875" style="1" customWidth="1"/>
    <col min="3" max="14" width="13.7109375" style="1" customWidth="1"/>
    <col min="15" max="18" width="16.7109375" style="1" customWidth="1"/>
    <col min="19" max="16384" width="9.140625" style="1"/>
  </cols>
  <sheetData>
    <row r="1" spans="2:18" ht="9.75" customHeight="1" x14ac:dyDescent="0.2"/>
    <row r="2" spans="2:18" ht="30" customHeight="1" thickBot="1" x14ac:dyDescent="0.25">
      <c r="B2" s="21" t="s">
        <v>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2:18" x14ac:dyDescent="0.2">
      <c r="B3" s="4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2:18" ht="24" customHeight="1" x14ac:dyDescent="0.2">
      <c r="B4" s="11" t="s">
        <v>28</v>
      </c>
      <c r="C4" s="19" t="s">
        <v>24</v>
      </c>
      <c r="D4" s="19"/>
      <c r="E4" s="19"/>
      <c r="F4" s="19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2:18" ht="24" customHeight="1" x14ac:dyDescent="0.2">
      <c r="B5" s="11" t="s">
        <v>29</v>
      </c>
      <c r="C5" s="20" t="s">
        <v>25</v>
      </c>
      <c r="D5" s="20"/>
      <c r="E5" s="20"/>
      <c r="F5" s="20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2:18" ht="24" customHeight="1" x14ac:dyDescent="0.2">
      <c r="B6" s="11" t="s">
        <v>30</v>
      </c>
      <c r="C6" s="20" t="s">
        <v>26</v>
      </c>
      <c r="D6" s="20"/>
      <c r="E6" s="20"/>
      <c r="F6" s="20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8" ht="24" customHeight="1" x14ac:dyDescent="0.2">
      <c r="B7" s="11" t="s">
        <v>31</v>
      </c>
      <c r="C7" s="20">
        <f ca="1">YEAR(C10)</f>
        <v>2025</v>
      </c>
      <c r="D7" s="20"/>
      <c r="E7" s="20"/>
      <c r="F7" s="20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2:18" ht="24" customHeight="1" x14ac:dyDescent="0.2">
      <c r="B8" s="12" t="s">
        <v>32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</row>
    <row r="9" spans="2:18" x14ac:dyDescent="0.2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2:18" ht="24" customHeight="1" x14ac:dyDescent="0.2">
      <c r="B10" s="3" t="s">
        <v>27</v>
      </c>
      <c r="C10" s="5">
        <f ca="1">TODAY()</f>
        <v>45768</v>
      </c>
      <c r="D10" s="5"/>
      <c r="E10" s="5"/>
      <c r="F10" s="5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2:18" x14ac:dyDescent="0.2">
      <c r="B11" s="3"/>
      <c r="C11" s="13"/>
      <c r="D11" s="1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2:18" ht="17.25" x14ac:dyDescent="0.2">
      <c r="B12" s="6" t="s">
        <v>1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2:18" x14ac:dyDescent="0.2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2:18" ht="32.1" customHeight="1" x14ac:dyDescent="0.2">
      <c r="B14" s="7" t="s">
        <v>2</v>
      </c>
      <c r="C14" s="7" t="s">
        <v>3</v>
      </c>
      <c r="D14" s="7" t="s">
        <v>4</v>
      </c>
      <c r="E14" s="7" t="s">
        <v>5</v>
      </c>
      <c r="F14" s="7" t="s">
        <v>6</v>
      </c>
      <c r="G14" s="7" t="s">
        <v>7</v>
      </c>
      <c r="H14" s="7" t="s">
        <v>8</v>
      </c>
      <c r="I14" s="7" t="s">
        <v>9</v>
      </c>
      <c r="J14" s="7" t="s">
        <v>10</v>
      </c>
      <c r="K14" s="7" t="s">
        <v>11</v>
      </c>
      <c r="L14" s="7" t="s">
        <v>12</v>
      </c>
      <c r="M14" s="7" t="s">
        <v>13</v>
      </c>
      <c r="N14" s="7" t="s">
        <v>14</v>
      </c>
      <c r="O14" s="7" t="s">
        <v>15</v>
      </c>
      <c r="P14" s="7" t="s">
        <v>16</v>
      </c>
      <c r="Q14" s="7" t="s">
        <v>17</v>
      </c>
      <c r="R14" s="17" t="s">
        <v>18</v>
      </c>
    </row>
    <row r="15" spans="2:18" ht="32.1" customHeight="1" x14ac:dyDescent="0.2">
      <c r="B15" s="8" t="s">
        <v>19</v>
      </c>
      <c r="C15" s="9">
        <v>50000</v>
      </c>
      <c r="D15" s="9">
        <v>50000</v>
      </c>
      <c r="E15" s="9">
        <v>50000</v>
      </c>
      <c r="F15" s="9">
        <v>50000</v>
      </c>
      <c r="G15" s="9">
        <v>52000</v>
      </c>
      <c r="H15" s="9">
        <v>52000</v>
      </c>
      <c r="I15" s="9">
        <v>52000</v>
      </c>
      <c r="J15" s="9">
        <v>52000</v>
      </c>
      <c r="K15" s="9">
        <v>52000</v>
      </c>
      <c r="L15" s="9">
        <v>52000</v>
      </c>
      <c r="M15" s="9">
        <v>52000</v>
      </c>
      <c r="N15" s="9">
        <v>52000</v>
      </c>
      <c r="O15" s="15">
        <f>SUM(Table1[[#This Row],[Jan]:[Dec]])</f>
        <v>616000</v>
      </c>
      <c r="P15" s="14">
        <v>625000</v>
      </c>
      <c r="Q15" s="14">
        <f>O15-P15</f>
        <v>-9000</v>
      </c>
      <c r="R15" s="18">
        <f>O15/P15-1</f>
        <v>-1.4399999999999968E-2</v>
      </c>
    </row>
    <row r="16" spans="2:18" ht="32.1" customHeight="1" x14ac:dyDescent="0.2">
      <c r="B16" s="8" t="s">
        <v>20</v>
      </c>
      <c r="C16" s="9">
        <v>2000</v>
      </c>
      <c r="D16" s="9">
        <v>1800</v>
      </c>
      <c r="E16" s="9">
        <v>2100</v>
      </c>
      <c r="F16" s="9">
        <v>2000</v>
      </c>
      <c r="G16" s="9">
        <v>2200</v>
      </c>
      <c r="H16" s="9">
        <v>2000</v>
      </c>
      <c r="I16" s="9">
        <v>1900</v>
      </c>
      <c r="J16" s="9">
        <v>2100</v>
      </c>
      <c r="K16" s="9">
        <v>2000</v>
      </c>
      <c r="L16" s="9">
        <v>2000</v>
      </c>
      <c r="M16" s="9">
        <v>1800</v>
      </c>
      <c r="N16" s="9">
        <v>2100</v>
      </c>
      <c r="O16" s="15">
        <f>SUM(Table1[[#This Row],[Jan]:[Dec]])</f>
        <v>24000</v>
      </c>
      <c r="P16" s="14">
        <v>24000</v>
      </c>
      <c r="Q16" s="14">
        <f t="shared" ref="Q16:Q19" si="0">O16-P16</f>
        <v>0</v>
      </c>
      <c r="R16" s="18">
        <f t="shared" ref="R16:R19" si="1">O16/P16-1</f>
        <v>0</v>
      </c>
    </row>
    <row r="17" spans="2:18" ht="32.1" customHeight="1" x14ac:dyDescent="0.2">
      <c r="B17" s="8" t="s">
        <v>21</v>
      </c>
      <c r="C17" s="9">
        <v>1200</v>
      </c>
      <c r="D17" s="9">
        <v>1300</v>
      </c>
      <c r="E17" s="9">
        <v>1250</v>
      </c>
      <c r="F17" s="9">
        <v>1300</v>
      </c>
      <c r="G17" s="9">
        <v>1250</v>
      </c>
      <c r="H17" s="9">
        <v>1300</v>
      </c>
      <c r="I17" s="9">
        <v>1200</v>
      </c>
      <c r="J17" s="9">
        <v>1250</v>
      </c>
      <c r="K17" s="9">
        <v>1300</v>
      </c>
      <c r="L17" s="9">
        <v>1250</v>
      </c>
      <c r="M17" s="9">
        <v>1300</v>
      </c>
      <c r="N17" s="9">
        <v>1250</v>
      </c>
      <c r="O17" s="15">
        <f>SUM(Table1[[#This Row],[Jan]:[Dec]])</f>
        <v>15150</v>
      </c>
      <c r="P17" s="14">
        <v>15600</v>
      </c>
      <c r="Q17" s="14">
        <f t="shared" si="0"/>
        <v>-450</v>
      </c>
      <c r="R17" s="18">
        <f t="shared" si="1"/>
        <v>-2.8846153846153855E-2</v>
      </c>
    </row>
    <row r="18" spans="2:18" ht="32.1" customHeight="1" x14ac:dyDescent="0.2">
      <c r="B18" s="8" t="s">
        <v>22</v>
      </c>
      <c r="C18" s="9">
        <v>3000</v>
      </c>
      <c r="D18" s="9">
        <v>4000</v>
      </c>
      <c r="E18" s="9">
        <v>3500</v>
      </c>
      <c r="F18" s="9">
        <v>3000</v>
      </c>
      <c r="G18" s="9">
        <v>4000</v>
      </c>
      <c r="H18" s="9">
        <v>5000</v>
      </c>
      <c r="I18" s="9">
        <v>4500</v>
      </c>
      <c r="J18" s="9">
        <v>4000</v>
      </c>
      <c r="K18" s="9">
        <v>3500</v>
      </c>
      <c r="L18" s="9">
        <v>3000</v>
      </c>
      <c r="M18" s="9">
        <v>4000</v>
      </c>
      <c r="N18" s="9">
        <v>4500</v>
      </c>
      <c r="O18" s="15">
        <f>SUM(Table1[[#This Row],[Jan]:[Dec]])</f>
        <v>46000</v>
      </c>
      <c r="P18" s="14">
        <v>45000</v>
      </c>
      <c r="Q18" s="14">
        <f t="shared" si="0"/>
        <v>1000</v>
      </c>
      <c r="R18" s="18">
        <f t="shared" si="1"/>
        <v>2.2222222222222143E-2</v>
      </c>
    </row>
    <row r="19" spans="2:18" ht="32.1" customHeight="1" x14ac:dyDescent="0.2">
      <c r="B19" s="8" t="s">
        <v>23</v>
      </c>
      <c r="C19" s="9">
        <v>1500</v>
      </c>
      <c r="D19" s="9">
        <v>1800</v>
      </c>
      <c r="E19" s="9">
        <v>1700</v>
      </c>
      <c r="F19" s="9">
        <v>1600</v>
      </c>
      <c r="G19" s="9">
        <v>2000</v>
      </c>
      <c r="H19" s="9">
        <v>2200</v>
      </c>
      <c r="I19" s="9">
        <v>2100</v>
      </c>
      <c r="J19" s="9">
        <v>2000</v>
      </c>
      <c r="K19" s="9">
        <v>1900</v>
      </c>
      <c r="L19" s="9">
        <v>2100</v>
      </c>
      <c r="M19" s="9">
        <v>2000</v>
      </c>
      <c r="N19" s="9">
        <v>2100</v>
      </c>
      <c r="O19" s="15">
        <f>SUM(Table1[[#This Row],[Jan]:[Dec]])</f>
        <v>23000</v>
      </c>
      <c r="P19" s="14">
        <v>24000</v>
      </c>
      <c r="Q19" s="14">
        <f t="shared" si="0"/>
        <v>-1000</v>
      </c>
      <c r="R19" s="18">
        <f t="shared" si="1"/>
        <v>-4.166666666666663E-2</v>
      </c>
    </row>
    <row r="20" spans="2:18" ht="32.1" customHeight="1" x14ac:dyDescent="0.2">
      <c r="B20" s="8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15">
        <f>SUM(Table1[[#This Row],[Jan]:[Dec]])</f>
        <v>0</v>
      </c>
      <c r="P20" s="14"/>
      <c r="Q20" s="16">
        <f>O20-P20</f>
        <v>0</v>
      </c>
      <c r="R20" s="18" t="e">
        <f>O20/P20-1</f>
        <v>#DIV/0!</v>
      </c>
    </row>
    <row r="21" spans="2:18" ht="32.1" customHeight="1" x14ac:dyDescent="0.2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15">
        <f>SUM(Table1[[#This Row],[Jan]:[Dec]])</f>
        <v>0</v>
      </c>
      <c r="P21" s="14"/>
      <c r="Q21" s="16">
        <f>O21-P21</f>
        <v>0</v>
      </c>
      <c r="R21" s="18" t="e">
        <f>O21/P21-1</f>
        <v>#DIV/0!</v>
      </c>
    </row>
    <row r="22" spans="2:18" x14ac:dyDescent="0.2">
      <c r="B22" s="8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10"/>
      <c r="P22" s="9"/>
      <c r="Q22" s="10"/>
      <c r="R22" s="10"/>
    </row>
    <row r="23" spans="2:18" ht="32.1" customHeight="1" x14ac:dyDescent="0.2">
      <c r="B23" s="7" t="s">
        <v>33</v>
      </c>
      <c r="C23" s="14">
        <f>SUM(Table1[Jan])</f>
        <v>57700</v>
      </c>
      <c r="D23" s="14">
        <f>SUM(Table1[Feb])</f>
        <v>58900</v>
      </c>
      <c r="E23" s="14">
        <f>SUM(Table1[Mar])</f>
        <v>58550</v>
      </c>
      <c r="F23" s="14">
        <f>SUM(Table1[Apr])</f>
        <v>57900</v>
      </c>
      <c r="G23" s="14">
        <f>SUM(Table1[May])</f>
        <v>61450</v>
      </c>
      <c r="H23" s="14">
        <f>SUM(Table1[Jun])</f>
        <v>62500</v>
      </c>
      <c r="I23" s="14">
        <f>SUM(Table1[Jul])</f>
        <v>61700</v>
      </c>
      <c r="J23" s="14">
        <f>SUM(Table1[Aug])</f>
        <v>61350</v>
      </c>
      <c r="K23" s="14">
        <f>SUM(Table1[Sep])</f>
        <v>60700</v>
      </c>
      <c r="L23" s="14">
        <f>SUM(Table1[Oct])</f>
        <v>60350</v>
      </c>
      <c r="M23" s="14">
        <f>SUM(Table1[Nov])</f>
        <v>61100</v>
      </c>
      <c r="N23" s="14">
        <f>SUM(Table1[Dec])</f>
        <v>61950</v>
      </c>
      <c r="O23" s="8"/>
      <c r="P23" s="8"/>
      <c r="Q23" s="8"/>
      <c r="R23" s="8"/>
    </row>
    <row r="24" spans="2:18" x14ac:dyDescent="0.2"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2:18" x14ac:dyDescent="0.2">
      <c r="B25" s="4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</row>
    <row r="26" spans="2:18" x14ac:dyDescent="0.2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2:18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2:18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2:18" ht="17.25" x14ac:dyDescent="0.2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</row>
  </sheetData>
  <mergeCells count="8">
    <mergeCell ref="B12:R12"/>
    <mergeCell ref="B2:R2"/>
    <mergeCell ref="C4:F4"/>
    <mergeCell ref="C5:F5"/>
    <mergeCell ref="C6:F6"/>
    <mergeCell ref="C7:F7"/>
    <mergeCell ref="B8:R8"/>
    <mergeCell ref="C10:F10"/>
  </mergeCells>
  <conditionalFormatting sqref="R15:R21">
    <cfRule type="cellIs" dxfId="0" priority="1" operator="lessThan">
      <formula>0</formula>
    </cfRule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dcterms:created xsi:type="dcterms:W3CDTF">2025-04-21T12:31:10Z</dcterms:created>
  <dcterms:modified xsi:type="dcterms:W3CDTF">2025-04-21T12:49:52Z</dcterms:modified>
</cp:coreProperties>
</file>