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Marketing Budget Planne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92" i="1"/>
  <c r="D91" i="1"/>
  <c r="D90" i="1"/>
  <c r="D89" i="1"/>
  <c r="D94" i="1" s="1"/>
  <c r="D84" i="1"/>
  <c r="D83" i="1"/>
  <c r="D82" i="1"/>
  <c r="D81" i="1"/>
  <c r="D80" i="1"/>
  <c r="D79" i="1"/>
  <c r="D78" i="1"/>
  <c r="D77" i="1"/>
  <c r="D86" i="1" s="1"/>
  <c r="D72" i="1"/>
  <c r="D71" i="1"/>
  <c r="D70" i="1"/>
  <c r="D74" i="1" s="1"/>
  <c r="D63" i="1"/>
  <c r="D62" i="1"/>
  <c r="D58" i="1"/>
  <c r="D57" i="1"/>
  <c r="D56" i="1"/>
  <c r="D55" i="1"/>
  <c r="C51" i="1"/>
  <c r="D50" i="1"/>
  <c r="D49" i="1"/>
  <c r="D48" i="1"/>
  <c r="D47" i="1"/>
  <c r="D46" i="1"/>
  <c r="D45" i="1"/>
  <c r="D44" i="1"/>
  <c r="D43" i="1"/>
  <c r="D39" i="1"/>
  <c r="D38" i="1"/>
  <c r="D37" i="1"/>
  <c r="D36" i="1"/>
  <c r="C31" i="1"/>
  <c r="D31" i="1" s="1"/>
  <c r="D30" i="1"/>
  <c r="D23" i="1"/>
  <c r="D22" i="1"/>
  <c r="D21" i="1"/>
  <c r="D16" i="1"/>
  <c r="D15" i="1"/>
  <c r="D14" i="1"/>
  <c r="D13" i="1"/>
  <c r="D8" i="1"/>
  <c r="D7" i="1"/>
  <c r="D6" i="1"/>
  <c r="C32" i="1" l="1"/>
  <c r="D32" i="1" s="1"/>
  <c r="D25" i="1"/>
  <c r="D10" i="1"/>
  <c r="D18" i="1"/>
  <c r="D59" i="1"/>
  <c r="D64" i="1"/>
  <c r="D40" i="1"/>
  <c r="D33" i="1"/>
  <c r="D51" i="1"/>
  <c r="D52" i="1" s="1"/>
  <c r="D66" i="1" l="1"/>
  <c r="B67" i="1" l="1"/>
  <c r="D96" i="1"/>
</calcChain>
</file>

<file path=xl/sharedStrings.xml><?xml version="1.0" encoding="utf-8"?>
<sst xmlns="http://schemas.openxmlformats.org/spreadsheetml/2006/main" count="90" uniqueCount="82">
  <si>
    <t>Category</t>
  </si>
  <si>
    <t>Estimated
Quantity</t>
  </si>
  <si>
    <t>Estimated
Cost per Unit</t>
  </si>
  <si>
    <t>Estimated
Subtotal</t>
  </si>
  <si>
    <t>Notes</t>
  </si>
  <si>
    <t>Research</t>
  </si>
  <si>
    <t>Research firm fees</t>
  </si>
  <si>
    <t>Web research</t>
  </si>
  <si>
    <t>Independent research</t>
  </si>
  <si>
    <t>Other research</t>
  </si>
  <si>
    <t>Research Costs Total</t>
  </si>
  <si>
    <t>Communications</t>
  </si>
  <si>
    <t>Promotional brochures</t>
  </si>
  <si>
    <t>Television</t>
  </si>
  <si>
    <t>Radio</t>
  </si>
  <si>
    <t>Web</t>
  </si>
  <si>
    <t xml:space="preserve"> </t>
  </si>
  <si>
    <t>Communications Costs Total</t>
  </si>
  <si>
    <t>Networking</t>
  </si>
  <si>
    <t>Memberships</t>
  </si>
  <si>
    <t>Affiliations</t>
  </si>
  <si>
    <t>Subscriptions</t>
  </si>
  <si>
    <t>Networking Costs Total</t>
  </si>
  <si>
    <t>Event</t>
  </si>
  <si>
    <t>Number of attendees</t>
  </si>
  <si>
    <t>Food</t>
  </si>
  <si>
    <t>Tax (10%)</t>
  </si>
  <si>
    <t>Food and beverage gratuity (20%)</t>
  </si>
  <si>
    <t>Meal Costs Subtotal</t>
  </si>
  <si>
    <t>List Services</t>
  </si>
  <si>
    <t>Valet services</t>
  </si>
  <si>
    <t>Entertainment #1</t>
  </si>
  <si>
    <t>Entertainment #2</t>
  </si>
  <si>
    <t>Other services</t>
  </si>
  <si>
    <t>List Service Costs Subtotal</t>
  </si>
  <si>
    <t>Audio/Visual Services</t>
  </si>
  <si>
    <t>Basic PA system and podium</t>
  </si>
  <si>
    <t>Provided by venue (usually)</t>
  </si>
  <si>
    <t>Screen</t>
  </si>
  <si>
    <t>XGA data/video projector rental</t>
  </si>
  <si>
    <t>Wireless mouse</t>
  </si>
  <si>
    <t>Power strips</t>
  </si>
  <si>
    <t>Extension cords</t>
  </si>
  <si>
    <t>Lavalier microphone</t>
  </si>
  <si>
    <t>Labor and AV technicians</t>
  </si>
  <si>
    <t>Tax (8.8%)</t>
  </si>
  <si>
    <t>Audio/Visual Services Subtotal</t>
  </si>
  <si>
    <t>Additional Costs</t>
  </si>
  <si>
    <t>Time &amp; Expense (T&amp;E)</t>
  </si>
  <si>
    <t>Company staff T&amp;E</t>
  </si>
  <si>
    <t>&lt;Number of persons onsite&gt;</t>
  </si>
  <si>
    <t>Customer testimonial T&amp;E</t>
  </si>
  <si>
    <t>Additional Costs Subtotal</t>
  </si>
  <si>
    <t>Giveaways</t>
  </si>
  <si>
    <t>Giveaway #1</t>
  </si>
  <si>
    <t>&lt;Giveaway item description&gt;</t>
  </si>
  <si>
    <t>Giveaway #2</t>
  </si>
  <si>
    <t>Giveaway Subtotal</t>
  </si>
  <si>
    <t>Event Costs Total</t>
  </si>
  <si>
    <t>Event Price per Person</t>
  </si>
  <si>
    <t>Promotions</t>
  </si>
  <si>
    <t>Product giveaways</t>
  </si>
  <si>
    <t>Product discounts</t>
  </si>
  <si>
    <t>Special offers</t>
  </si>
  <si>
    <t>Promotions Costs Total</t>
  </si>
  <si>
    <t>Advertising</t>
  </si>
  <si>
    <t>Brochures (development and production)</t>
  </si>
  <si>
    <t>Mailings</t>
  </si>
  <si>
    <t>Postcards</t>
  </si>
  <si>
    <t>Newspapers</t>
  </si>
  <si>
    <t>Billboards</t>
  </si>
  <si>
    <t>Bus sides</t>
  </si>
  <si>
    <t>Advertising Costs Total</t>
  </si>
  <si>
    <t>Public Relations</t>
  </si>
  <si>
    <t>Charity events</t>
  </si>
  <si>
    <t>Employee promotions</t>
  </si>
  <si>
    <t>Sponsorships</t>
  </si>
  <si>
    <t>Public Relations Costs Total</t>
  </si>
  <si>
    <t>ESTIMATED MARKETING GRAND TOTAL</t>
  </si>
  <si>
    <r>
      <t xml:space="preserve">Meal </t>
    </r>
    <r>
      <rPr>
        <sz val="10"/>
        <color theme="1"/>
        <rFont val="Calibri"/>
        <family val="2"/>
        <scheme val="minor"/>
      </rPr>
      <t>(breakfast, lunch, or dinner)</t>
    </r>
  </si>
  <si>
    <r>
      <t xml:space="preserve">Invitation 
</t>
    </r>
    <r>
      <rPr>
        <i/>
        <sz val="10"/>
        <color theme="1"/>
        <rFont val="Calibri"/>
        <family val="2"/>
        <scheme val="minor"/>
      </rPr>
      <t>(printing and postage costs)</t>
    </r>
  </si>
  <si>
    <t>Marketing Budget Planning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</si>
</sst>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.00"/>
    <numFmt numFmtId="165" formatCode="[$$-409]#,##0.00_);[Red]\([$$-409]#,##0.00\)"/>
    <numFmt numFmtId="166" formatCode="[$$-409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 Light"/>
      <family val="2"/>
      <scheme val="major"/>
    </font>
    <font>
      <sz val="9"/>
      <name val="Calibri"/>
      <family val="2"/>
      <scheme val="minor"/>
    </font>
    <font>
      <b/>
      <sz val="9"/>
      <color indexed="20"/>
      <name val="Calibri"/>
      <family val="2"/>
      <scheme val="minor"/>
    </font>
    <font>
      <sz val="9"/>
      <color indexed="20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26"/>
      <color theme="0"/>
      <name val="Abadi MT Condensed Light"/>
      <family val="2"/>
    </font>
    <font>
      <sz val="26"/>
      <color theme="1"/>
      <name val="Abadi MT Condensed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dotted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7" fillId="4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3" fontId="9" fillId="4" borderId="0" xfId="1" applyNumberFormat="1" applyFont="1" applyFill="1" applyBorder="1" applyAlignment="1">
      <alignment horizontal="center" vertical="center" wrapText="1"/>
    </xf>
    <xf numFmtId="164" fontId="9" fillId="4" borderId="0" xfId="1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/>
    </xf>
    <xf numFmtId="1" fontId="8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5" fillId="6" borderId="6" xfId="0" applyFont="1" applyFill="1" applyBorder="1" applyAlignment="1">
      <alignment vertical="center" wrapText="1"/>
    </xf>
    <xf numFmtId="3" fontId="15" fillId="6" borderId="7" xfId="1" applyNumberFormat="1" applyFont="1" applyFill="1" applyBorder="1" applyAlignment="1">
      <alignment horizontal="center" vertical="center" wrapText="1"/>
    </xf>
    <xf numFmtId="165" fontId="15" fillId="6" borderId="7" xfId="1" applyNumberFormat="1" applyFont="1" applyFill="1" applyBorder="1" applyAlignment="1">
      <alignment horizontal="righ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vertical="center" wrapText="1"/>
    </xf>
    <xf numFmtId="3" fontId="15" fillId="6" borderId="10" xfId="1" applyNumberFormat="1" applyFont="1" applyFill="1" applyBorder="1" applyAlignment="1">
      <alignment horizontal="center" vertical="center" wrapText="1"/>
    </xf>
    <xf numFmtId="165" fontId="15" fillId="6" borderId="10" xfId="1" applyNumberFormat="1" applyFont="1" applyFill="1" applyBorder="1" applyAlignment="1">
      <alignment horizontal="right" vertical="center" wrapText="1"/>
    </xf>
    <xf numFmtId="0" fontId="15" fillId="6" borderId="11" xfId="0" applyFont="1" applyFill="1" applyBorder="1" applyAlignment="1">
      <alignment horizontal="left" vertical="center" wrapText="1"/>
    </xf>
    <xf numFmtId="3" fontId="15" fillId="6" borderId="13" xfId="1" applyNumberFormat="1" applyFont="1" applyFill="1" applyBorder="1" applyAlignment="1">
      <alignment horizontal="center" vertical="center" wrapText="1"/>
    </xf>
    <xf numFmtId="165" fontId="15" fillId="6" borderId="13" xfId="1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left" vertical="center" wrapText="1" indent="1"/>
    </xf>
    <xf numFmtId="3" fontId="14" fillId="3" borderId="1" xfId="1" applyNumberFormat="1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 indent="1"/>
    </xf>
    <xf numFmtId="3" fontId="14" fillId="0" borderId="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Fill="1" applyBorder="1" applyAlignment="1">
      <alignment horizontal="right" vertical="center" wrapText="1"/>
    </xf>
    <xf numFmtId="164" fontId="14" fillId="0" borderId="0" xfId="1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center" vertical="center" wrapText="1"/>
    </xf>
    <xf numFmtId="166" fontId="15" fillId="3" borderId="1" xfId="1" applyNumberFormat="1" applyFont="1" applyFill="1" applyBorder="1" applyAlignment="1">
      <alignment horizontal="right" vertical="center" wrapText="1"/>
    </xf>
    <xf numFmtId="164" fontId="15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 indent="3"/>
    </xf>
    <xf numFmtId="3" fontId="14" fillId="5" borderId="2" xfId="1" applyNumberFormat="1" applyFont="1" applyFill="1" applyBorder="1" applyAlignment="1">
      <alignment horizontal="center" vertical="center" wrapText="1"/>
    </xf>
    <xf numFmtId="166" fontId="14" fillId="5" borderId="2" xfId="1" applyNumberFormat="1" applyFont="1" applyFill="1" applyBorder="1" applyAlignment="1">
      <alignment horizontal="right" vertical="center" wrapText="1"/>
    </xf>
    <xf numFmtId="166" fontId="15" fillId="5" borderId="3" xfId="0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 wrapText="1"/>
    </xf>
    <xf numFmtId="44" fontId="15" fillId="0" borderId="0" xfId="0" applyNumberFormat="1" applyFont="1" applyBorder="1" applyAlignment="1">
      <alignment horizontal="right" vertical="center" wrapText="1"/>
    </xf>
    <xf numFmtId="44" fontId="14" fillId="0" borderId="0" xfId="1" applyFont="1" applyBorder="1" applyAlignment="1">
      <alignment horizontal="left" vertical="center" wrapText="1"/>
    </xf>
    <xf numFmtId="0" fontId="14" fillId="5" borderId="0" xfId="0" applyFont="1" applyFill="1" applyBorder="1" applyAlignment="1">
      <alignment vertical="center" wrapText="1"/>
    </xf>
    <xf numFmtId="3" fontId="14" fillId="5" borderId="0" xfId="1" applyNumberFormat="1" applyFont="1" applyFill="1" applyBorder="1" applyAlignment="1">
      <alignment horizontal="center" vertical="center" wrapText="1"/>
    </xf>
    <xf numFmtId="166" fontId="15" fillId="5" borderId="0" xfId="1" applyNumberFormat="1" applyFont="1" applyFill="1" applyBorder="1" applyAlignment="1">
      <alignment horizontal="right" vertical="center" wrapText="1"/>
    </xf>
    <xf numFmtId="166" fontId="15" fillId="5" borderId="4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4" fillId="3" borderId="1" xfId="0" applyFont="1" applyFill="1" applyBorder="1" applyAlignment="1">
      <alignment vertical="center" wrapText="1"/>
    </xf>
    <xf numFmtId="164" fontId="15" fillId="3" borderId="1" xfId="1" applyNumberFormat="1" applyFont="1" applyFill="1" applyBorder="1" applyAlignment="1">
      <alignment horizontal="right" vertical="center" wrapText="1"/>
    </xf>
    <xf numFmtId="166" fontId="14" fillId="3" borderId="1" xfId="1" applyNumberFormat="1" applyFont="1" applyFill="1" applyBorder="1" applyAlignment="1">
      <alignment horizontal="right" vertical="center" wrapText="1"/>
    </xf>
    <xf numFmtId="0" fontId="14" fillId="3" borderId="0" xfId="0" applyFont="1" applyFill="1" applyBorder="1" applyAlignment="1">
      <alignment horizontal="left" vertical="center" wrapText="1" indent="3"/>
    </xf>
    <xf numFmtId="164" fontId="14" fillId="3" borderId="0" xfId="1" applyNumberFormat="1" applyFont="1" applyFill="1" applyBorder="1" applyAlignment="1">
      <alignment horizontal="center" vertical="center" wrapText="1"/>
    </xf>
    <xf numFmtId="164" fontId="14" fillId="3" borderId="0" xfId="1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13" fillId="4" borderId="0" xfId="0" applyFont="1" applyFill="1" applyBorder="1" applyAlignment="1">
      <alignment vertical="center"/>
    </xf>
    <xf numFmtId="3" fontId="14" fillId="4" borderId="0" xfId="0" applyNumberFormat="1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right" vertical="center"/>
    </xf>
    <xf numFmtId="0" fontId="14" fillId="3" borderId="1" xfId="0" applyFont="1" applyFill="1" applyBorder="1" applyAlignment="1">
      <alignment horizontal="left" vertical="center" indent="1"/>
    </xf>
    <xf numFmtId="3" fontId="14" fillId="3" borderId="1" xfId="0" applyNumberFormat="1" applyFont="1" applyFill="1" applyBorder="1" applyAlignment="1">
      <alignment horizontal="center" vertical="center"/>
    </xf>
    <xf numFmtId="166" fontId="15" fillId="3" borderId="1" xfId="0" applyNumberFormat="1" applyFont="1" applyFill="1" applyBorder="1" applyAlignment="1">
      <alignment horizontal="right" vertical="center"/>
    </xf>
    <xf numFmtId="166" fontId="14" fillId="3" borderId="1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4" fillId="3" borderId="5" xfId="0" applyFont="1" applyFill="1" applyBorder="1" applyAlignment="1">
      <alignment vertical="center"/>
    </xf>
    <xf numFmtId="1" fontId="14" fillId="3" borderId="5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right" vertical="center"/>
    </xf>
    <xf numFmtId="166" fontId="14" fillId="3" borderId="5" xfId="0" applyNumberFormat="1" applyFont="1" applyFill="1" applyBorder="1" applyAlignment="1">
      <alignment horizontal="right" vertical="center"/>
    </xf>
    <xf numFmtId="1" fontId="14" fillId="0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16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165" fontId="14" fillId="3" borderId="1" xfId="1" applyNumberFormat="1" applyFont="1" applyFill="1" applyBorder="1" applyAlignment="1">
      <alignment horizontal="right" vertical="center" wrapText="1"/>
    </xf>
    <xf numFmtId="0" fontId="15" fillId="6" borderId="14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15" fillId="6" borderId="12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left" vertical="center" wrapText="1"/>
    </xf>
    <xf numFmtId="166" fontId="15" fillId="6" borderId="7" xfId="1" applyNumberFormat="1" applyFont="1" applyFill="1" applyBorder="1" applyAlignment="1">
      <alignment horizontal="right" vertical="center" wrapText="1"/>
    </xf>
    <xf numFmtId="0" fontId="15" fillId="6" borderId="9" xfId="0" applyFont="1" applyFill="1" applyBorder="1" applyAlignment="1">
      <alignment horizontal="left" vertical="center" wrapText="1"/>
    </xf>
    <xf numFmtId="166" fontId="15" fillId="6" borderId="10" xfId="1" applyNumberFormat="1" applyFont="1" applyFill="1" applyBorder="1" applyAlignment="1">
      <alignment horizontal="right" vertical="center" wrapText="1"/>
    </xf>
    <xf numFmtId="3" fontId="14" fillId="6" borderId="13" xfId="1" applyNumberFormat="1" applyFont="1" applyFill="1" applyBorder="1" applyAlignment="1">
      <alignment horizontal="center" vertical="center" wrapText="1"/>
    </xf>
    <xf numFmtId="166" fontId="14" fillId="6" borderId="13" xfId="1" applyNumberFormat="1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left" vertical="center" wrapText="1"/>
    </xf>
    <xf numFmtId="1" fontId="9" fillId="4" borderId="0" xfId="1" applyNumberFormat="1" applyFont="1" applyFill="1" applyBorder="1" applyAlignment="1">
      <alignment horizontal="center" vertical="center" wrapText="1"/>
    </xf>
    <xf numFmtId="164" fontId="9" fillId="4" borderId="0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5" fillId="6" borderId="12" xfId="0" applyFont="1" applyFill="1" applyBorder="1" applyAlignment="1">
      <alignment vertical="center" wrapText="1"/>
    </xf>
    <xf numFmtId="166" fontId="15" fillId="6" borderId="13" xfId="1" applyNumberFormat="1" applyFont="1" applyFill="1" applyBorder="1" applyAlignment="1">
      <alignment horizontal="right" vertical="center" wrapText="1"/>
    </xf>
    <xf numFmtId="0" fontId="16" fillId="6" borderId="6" xfId="0" applyFont="1" applyFill="1" applyBorder="1" applyAlignment="1">
      <alignment vertical="center" wrapText="1"/>
    </xf>
    <xf numFmtId="3" fontId="14" fillId="6" borderId="7" xfId="1" applyNumberFormat="1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left" vertical="center" wrapText="1"/>
    </xf>
    <xf numFmtId="164" fontId="15" fillId="6" borderId="7" xfId="1" applyNumberFormat="1" applyFont="1" applyFill="1" applyBorder="1" applyAlignment="1">
      <alignment horizontal="right" vertical="center" wrapText="1"/>
    </xf>
    <xf numFmtId="0" fontId="14" fillId="6" borderId="9" xfId="0" applyFont="1" applyFill="1" applyBorder="1" applyAlignment="1">
      <alignment vertical="center" wrapText="1"/>
    </xf>
    <xf numFmtId="3" fontId="14" fillId="6" borderId="10" xfId="1" applyNumberFormat="1" applyFont="1" applyFill="1" applyBorder="1" applyAlignment="1">
      <alignment horizontal="center" vertical="center" wrapText="1"/>
    </xf>
    <xf numFmtId="44" fontId="15" fillId="6" borderId="10" xfId="1" applyFont="1" applyFill="1" applyBorder="1" applyAlignment="1">
      <alignment horizontal="right" vertical="center" wrapText="1"/>
    </xf>
    <xf numFmtId="0" fontId="15" fillId="6" borderId="10" xfId="0" applyFont="1" applyFill="1" applyBorder="1" applyAlignment="1">
      <alignment horizontal="left" vertical="center"/>
    </xf>
    <xf numFmtId="3" fontId="14" fillId="6" borderId="10" xfId="0" applyNumberFormat="1" applyFont="1" applyFill="1" applyBorder="1" applyAlignment="1">
      <alignment horizontal="center" vertical="center" wrapText="1"/>
    </xf>
    <xf numFmtId="3" fontId="14" fillId="6" borderId="13" xfId="0" applyNumberFormat="1" applyFont="1" applyFill="1" applyBorder="1" applyAlignment="1">
      <alignment horizontal="center" vertical="center" wrapText="1"/>
    </xf>
    <xf numFmtId="3" fontId="11" fillId="4" borderId="0" xfId="0" applyNumberFormat="1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 wrapText="1"/>
    </xf>
    <xf numFmtId="164" fontId="11" fillId="4" borderId="0" xfId="1" applyNumberFormat="1" applyFont="1" applyFill="1" applyBorder="1" applyAlignment="1">
      <alignment horizontal="right" vertical="center" wrapText="1"/>
    </xf>
    <xf numFmtId="0" fontId="14" fillId="7" borderId="2" xfId="0" applyFont="1" applyFill="1" applyBorder="1" applyAlignment="1">
      <alignment horizontal="left" vertical="center" wrapText="1" indent="3"/>
    </xf>
    <xf numFmtId="3" fontId="14" fillId="7" borderId="2" xfId="1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left" vertical="center" wrapText="1"/>
    </xf>
    <xf numFmtId="166" fontId="15" fillId="7" borderId="2" xfId="0" applyNumberFormat="1" applyFont="1" applyFill="1" applyBorder="1" applyAlignment="1">
      <alignment horizontal="right" vertical="center"/>
    </xf>
    <xf numFmtId="0" fontId="14" fillId="7" borderId="1" xfId="0" applyFont="1" applyFill="1" applyBorder="1" applyAlignment="1">
      <alignment horizontal="left" vertical="center" wrapText="1" indent="3"/>
    </xf>
    <xf numFmtId="3" fontId="14" fillId="7" borderId="1" xfId="1" applyNumberFormat="1" applyFont="1" applyFill="1" applyBorder="1" applyAlignment="1">
      <alignment horizontal="center" vertical="center" wrapText="1"/>
    </xf>
    <xf numFmtId="166" fontId="14" fillId="7" borderId="1" xfId="1" applyNumberFormat="1" applyFont="1" applyFill="1" applyBorder="1" applyAlignment="1">
      <alignment horizontal="right" vertical="center" wrapText="1"/>
    </xf>
    <xf numFmtId="166" fontId="15" fillId="7" borderId="1" xfId="0" applyNumberFormat="1" applyFont="1" applyFill="1" applyBorder="1" applyAlignment="1">
      <alignment horizontal="right" vertical="center"/>
    </xf>
    <xf numFmtId="0" fontId="17" fillId="2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5" fillId="7" borderId="0" xfId="0" applyFont="1" applyFill="1" applyBorder="1" applyAlignment="1">
      <alignment horizontal="left" vertical="center" wrapText="1"/>
    </xf>
    <xf numFmtId="0" fontId="14" fillId="8" borderId="0" xfId="0" applyFont="1" applyFill="1" applyBorder="1" applyAlignment="1">
      <alignment vertical="center" wrapText="1"/>
    </xf>
    <xf numFmtId="3" fontId="14" fillId="8" borderId="0" xfId="1" applyNumberFormat="1" applyFont="1" applyFill="1" applyBorder="1" applyAlignment="1">
      <alignment horizontal="center" vertical="center" wrapText="1"/>
    </xf>
    <xf numFmtId="164" fontId="14" fillId="8" borderId="0" xfId="1" applyNumberFormat="1" applyFont="1" applyFill="1" applyBorder="1" applyAlignment="1">
      <alignment horizontal="right" vertical="center" wrapText="1"/>
    </xf>
    <xf numFmtId="0" fontId="15" fillId="8" borderId="0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3" fontId="15" fillId="7" borderId="2" xfId="1" applyNumberFormat="1" applyFont="1" applyFill="1" applyBorder="1" applyAlignment="1">
      <alignment horizontal="center" vertical="center" wrapText="1"/>
    </xf>
    <xf numFmtId="166" fontId="15" fillId="7" borderId="2" xfId="1" applyNumberFormat="1" applyFont="1" applyFill="1" applyBorder="1" applyAlignment="1">
      <alignment horizontal="right" vertical="center" wrapText="1"/>
    </xf>
    <xf numFmtId="0" fontId="15" fillId="6" borderId="15" xfId="0" applyFont="1" applyFill="1" applyBorder="1" applyAlignment="1">
      <alignment horizontal="left" vertical="center" wrapText="1"/>
    </xf>
    <xf numFmtId="0" fontId="14" fillId="6" borderId="6" xfId="0" applyFont="1" applyFill="1" applyBorder="1" applyAlignment="1">
      <alignment vertical="center" wrapText="1"/>
    </xf>
    <xf numFmtId="164" fontId="14" fillId="6" borderId="7" xfId="1" applyNumberFormat="1" applyFont="1" applyFill="1" applyBorder="1" applyAlignment="1">
      <alignment horizontal="right" vertical="center" wrapText="1"/>
    </xf>
    <xf numFmtId="0" fontId="15" fillId="6" borderId="6" xfId="0" applyFont="1" applyFill="1" applyBorder="1" applyAlignment="1">
      <alignment horizontal="left" vertical="center"/>
    </xf>
    <xf numFmtId="3" fontId="15" fillId="6" borderId="7" xfId="0" applyNumberFormat="1" applyFont="1" applyFill="1" applyBorder="1" applyAlignment="1">
      <alignment horizontal="center" vertical="center"/>
    </xf>
    <xf numFmtId="166" fontId="15" fillId="6" borderId="7" xfId="0" applyNumberFormat="1" applyFont="1" applyFill="1" applyBorder="1" applyAlignment="1">
      <alignment horizontal="right" vertical="center"/>
    </xf>
    <xf numFmtId="0" fontId="15" fillId="6" borderId="15" xfId="0" applyFont="1" applyFill="1" applyBorder="1" applyAlignment="1">
      <alignment horizontal="left" vertical="center"/>
    </xf>
    <xf numFmtId="0" fontId="15" fillId="6" borderId="9" xfId="0" applyFont="1" applyFill="1" applyBorder="1" applyAlignment="1">
      <alignment horizontal="left" vertical="center"/>
    </xf>
    <xf numFmtId="3" fontId="15" fillId="6" borderId="10" xfId="0" applyNumberFormat="1" applyFont="1" applyFill="1" applyBorder="1" applyAlignment="1">
      <alignment horizontal="center" vertical="center"/>
    </xf>
    <xf numFmtId="166" fontId="15" fillId="6" borderId="10" xfId="0" applyNumberFormat="1" applyFont="1" applyFill="1" applyBorder="1" applyAlignment="1">
      <alignment horizontal="right" vertical="center"/>
    </xf>
    <xf numFmtId="0" fontId="15" fillId="6" borderId="11" xfId="0" applyFont="1" applyFill="1" applyBorder="1" applyAlignment="1">
      <alignment horizontal="left" vertical="center"/>
    </xf>
    <xf numFmtId="0" fontId="15" fillId="6" borderId="12" xfId="0" applyFont="1" applyFill="1" applyBorder="1" applyAlignment="1">
      <alignment horizontal="left" vertical="center"/>
    </xf>
    <xf numFmtId="3" fontId="15" fillId="6" borderId="13" xfId="0" applyNumberFormat="1" applyFont="1" applyFill="1" applyBorder="1" applyAlignment="1">
      <alignment horizontal="center" vertical="center"/>
    </xf>
    <xf numFmtId="166" fontId="15" fillId="6" borderId="13" xfId="0" applyNumberFormat="1" applyFont="1" applyFill="1" applyBorder="1" applyAlignment="1">
      <alignment horizontal="right" vertical="center"/>
    </xf>
    <xf numFmtId="0" fontId="15" fillId="6" borderId="14" xfId="0" applyFont="1" applyFill="1" applyBorder="1" applyAlignment="1">
      <alignment horizontal="left" vertical="center"/>
    </xf>
    <xf numFmtId="0" fontId="15" fillId="6" borderId="6" xfId="0" applyFont="1" applyFill="1" applyBorder="1" applyAlignment="1">
      <alignment vertical="center"/>
    </xf>
    <xf numFmtId="0" fontId="15" fillId="6" borderId="9" xfId="0" applyFont="1" applyFill="1" applyBorder="1" applyAlignment="1">
      <alignment vertical="center"/>
    </xf>
    <xf numFmtId="0" fontId="15" fillId="6" borderId="12" xfId="0" applyFont="1" applyFill="1" applyBorder="1" applyAlignment="1">
      <alignment vertical="center"/>
    </xf>
    <xf numFmtId="3" fontId="14" fillId="6" borderId="13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horizontal="left" vertical="center"/>
    </xf>
    <xf numFmtId="0" fontId="12" fillId="8" borderId="0" xfId="0" applyFont="1" applyFill="1" applyBorder="1" applyAlignment="1">
      <alignment horizontal="right" vertical="center"/>
    </xf>
    <xf numFmtId="0" fontId="11" fillId="8" borderId="0" xfId="0" applyFont="1" applyFill="1" applyBorder="1" applyAlignment="1">
      <alignment vertical="center"/>
    </xf>
    <xf numFmtId="164" fontId="12" fillId="8" borderId="0" xfId="0" applyNumberFormat="1" applyFont="1" applyFill="1" applyBorder="1" applyAlignment="1">
      <alignment horizontal="right" vertical="center"/>
    </xf>
    <xf numFmtId="0" fontId="9" fillId="8" borderId="0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2"/>
  <sheetViews>
    <sheetView showGridLines="0" tabSelected="1" workbookViewId="0">
      <selection activeCell="I7" sqref="I7"/>
    </sheetView>
  </sheetViews>
  <sheetFormatPr defaultRowHeight="12.75" x14ac:dyDescent="0.25"/>
  <cols>
    <col min="1" max="1" width="28" style="1" customWidth="1"/>
    <col min="2" max="2" width="13.28515625" style="25" customWidth="1"/>
    <col min="3" max="3" width="16.42578125" style="26" customWidth="1"/>
    <col min="4" max="4" width="15.140625" style="26" customWidth="1"/>
    <col min="5" max="5" width="17.42578125" style="1" customWidth="1"/>
    <col min="6" max="16384" width="9.140625" style="1"/>
  </cols>
  <sheetData>
    <row r="1" spans="1:5" ht="51.75" customHeight="1" x14ac:dyDescent="0.25">
      <c r="A1" s="131" t="s">
        <v>81</v>
      </c>
      <c r="B1" s="132"/>
      <c r="C1" s="132"/>
      <c r="D1" s="132"/>
      <c r="E1" s="132"/>
    </row>
    <row r="2" spans="1:5" s="6" customFormat="1" ht="33" customHeight="1" x14ac:dyDescent="0.25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</row>
    <row r="3" spans="1:5" s="11" customFormat="1" ht="7.5" customHeight="1" x14ac:dyDescent="0.25">
      <c r="A3" s="7"/>
      <c r="B3" s="8"/>
      <c r="C3" s="9"/>
      <c r="D3" s="9"/>
      <c r="E3" s="10"/>
    </row>
    <row r="4" spans="1:5" s="107" customFormat="1" ht="24.95" customHeight="1" x14ac:dyDescent="0.25">
      <c r="A4" s="12" t="s">
        <v>5</v>
      </c>
      <c r="B4" s="105"/>
      <c r="C4" s="106"/>
      <c r="D4" s="106"/>
      <c r="E4" s="106"/>
    </row>
    <row r="5" spans="1:5" s="14" customFormat="1" ht="20.100000000000001" customHeight="1" x14ac:dyDescent="0.25">
      <c r="A5" s="28" t="s">
        <v>6</v>
      </c>
      <c r="B5" s="29">
        <v>2</v>
      </c>
      <c r="C5" s="30">
        <v>2300</v>
      </c>
      <c r="D5" s="30">
        <f>SUM(B5*C5)</f>
        <v>4600</v>
      </c>
      <c r="E5" s="35"/>
    </row>
    <row r="6" spans="1:5" s="13" customFormat="1" ht="20.100000000000001" customHeight="1" x14ac:dyDescent="0.25">
      <c r="A6" s="32" t="s">
        <v>7</v>
      </c>
      <c r="B6" s="33">
        <v>1</v>
      </c>
      <c r="C6" s="34">
        <v>1100</v>
      </c>
      <c r="D6" s="34">
        <f>SUM(B6*C6)</f>
        <v>1100</v>
      </c>
      <c r="E6" s="35"/>
    </row>
    <row r="7" spans="1:5" s="13" customFormat="1" ht="20.100000000000001" customHeight="1" x14ac:dyDescent="0.25">
      <c r="A7" s="32" t="s">
        <v>8</v>
      </c>
      <c r="B7" s="33">
        <v>3</v>
      </c>
      <c r="C7" s="34">
        <v>300</v>
      </c>
      <c r="D7" s="34">
        <f>SUM(B7*C7)</f>
        <v>900</v>
      </c>
      <c r="E7" s="35"/>
    </row>
    <row r="8" spans="1:5" s="13" customFormat="1" ht="20.100000000000001" customHeight="1" x14ac:dyDescent="0.25">
      <c r="A8" s="32" t="s">
        <v>9</v>
      </c>
      <c r="B8" s="33">
        <v>2</v>
      </c>
      <c r="C8" s="34">
        <v>250</v>
      </c>
      <c r="D8" s="34">
        <f>SUM(B8*C8)</f>
        <v>500</v>
      </c>
      <c r="E8" s="35"/>
    </row>
    <row r="9" spans="1:5" s="13" customFormat="1" ht="20.100000000000001" customHeight="1" x14ac:dyDescent="0.25">
      <c r="A9" s="96"/>
      <c r="B9" s="36"/>
      <c r="C9" s="37"/>
      <c r="D9" s="37"/>
      <c r="E9" s="94"/>
    </row>
    <row r="10" spans="1:5" s="6" customFormat="1" ht="21.95" customHeight="1" x14ac:dyDescent="0.25">
      <c r="A10" s="38" t="s">
        <v>10</v>
      </c>
      <c r="B10" s="39"/>
      <c r="C10" s="40"/>
      <c r="D10" s="93">
        <f>SUM(D5:D9)</f>
        <v>7100</v>
      </c>
      <c r="E10" s="95"/>
    </row>
    <row r="11" spans="1:5" s="11" customFormat="1" ht="7.5" customHeight="1" x14ac:dyDescent="0.25">
      <c r="A11" s="41"/>
      <c r="B11" s="42"/>
      <c r="C11" s="43"/>
      <c r="D11" s="44"/>
      <c r="E11" s="45"/>
    </row>
    <row r="12" spans="1:5" s="107" customFormat="1" ht="24.95" customHeight="1" x14ac:dyDescent="0.25">
      <c r="A12" s="12" t="s">
        <v>11</v>
      </c>
      <c r="B12" s="15"/>
      <c r="C12" s="16"/>
      <c r="D12" s="16"/>
      <c r="E12" s="16"/>
    </row>
    <row r="13" spans="1:5" s="13" customFormat="1" ht="20.100000000000001" customHeight="1" x14ac:dyDescent="0.25">
      <c r="A13" s="98" t="s">
        <v>12</v>
      </c>
      <c r="B13" s="29">
        <v>5000</v>
      </c>
      <c r="C13" s="99">
        <v>0.15</v>
      </c>
      <c r="D13" s="99">
        <f>SUM(B13*C13)</f>
        <v>750</v>
      </c>
      <c r="E13" s="31"/>
    </row>
    <row r="14" spans="1:5" s="13" customFormat="1" ht="20.100000000000001" customHeight="1" x14ac:dyDescent="0.25">
      <c r="A14" s="100" t="s">
        <v>13</v>
      </c>
      <c r="B14" s="33">
        <v>5</v>
      </c>
      <c r="C14" s="101">
        <v>4000</v>
      </c>
      <c r="D14" s="101">
        <f>SUM(B14*C14)</f>
        <v>20000</v>
      </c>
      <c r="E14" s="35"/>
    </row>
    <row r="15" spans="1:5" s="13" customFormat="1" ht="20.100000000000001" customHeight="1" x14ac:dyDescent="0.25">
      <c r="A15" s="100" t="s">
        <v>14</v>
      </c>
      <c r="B15" s="33">
        <v>13</v>
      </c>
      <c r="C15" s="101">
        <v>350</v>
      </c>
      <c r="D15" s="101">
        <f>SUM(B15*C15)</f>
        <v>4550</v>
      </c>
      <c r="E15" s="35"/>
    </row>
    <row r="16" spans="1:5" s="13" customFormat="1" ht="20.100000000000001" customHeight="1" x14ac:dyDescent="0.25">
      <c r="A16" s="100" t="s">
        <v>15</v>
      </c>
      <c r="B16" s="33">
        <v>1</v>
      </c>
      <c r="C16" s="101">
        <v>350</v>
      </c>
      <c r="D16" s="101">
        <f>SUM(B16*C16)</f>
        <v>350</v>
      </c>
      <c r="E16" s="35"/>
    </row>
    <row r="17" spans="1:6" s="13" customFormat="1" ht="20.100000000000001" customHeight="1" x14ac:dyDescent="0.25">
      <c r="A17" s="96"/>
      <c r="B17" s="102"/>
      <c r="C17" s="103"/>
      <c r="D17" s="103"/>
      <c r="E17" s="94"/>
    </row>
    <row r="18" spans="1:6" s="13" customFormat="1" ht="21.95" customHeight="1" x14ac:dyDescent="0.25">
      <c r="A18" s="38" t="s">
        <v>17</v>
      </c>
      <c r="B18" s="39"/>
      <c r="C18" s="47"/>
      <c r="D18" s="67">
        <f>SUM(D13:D17)</f>
        <v>25650</v>
      </c>
      <c r="E18" s="104"/>
    </row>
    <row r="19" spans="1:6" s="14" customFormat="1" ht="7.5" customHeight="1" x14ac:dyDescent="0.25">
      <c r="A19" s="41"/>
      <c r="B19" s="42"/>
      <c r="C19" s="43"/>
      <c r="D19" s="44"/>
      <c r="E19" s="45"/>
    </row>
    <row r="20" spans="1:6" s="107" customFormat="1" ht="24.95" customHeight="1" x14ac:dyDescent="0.25">
      <c r="A20" s="12" t="s">
        <v>18</v>
      </c>
      <c r="B20" s="15"/>
      <c r="C20" s="16"/>
      <c r="D20" s="16"/>
      <c r="E20" s="16"/>
    </row>
    <row r="21" spans="1:6" s="13" customFormat="1" ht="20.100000000000001" customHeight="1" x14ac:dyDescent="0.25">
      <c r="A21" s="28" t="s">
        <v>19</v>
      </c>
      <c r="B21" s="29">
        <v>3</v>
      </c>
      <c r="C21" s="99">
        <v>50</v>
      </c>
      <c r="D21" s="99">
        <f>SUM(B21*C21)</f>
        <v>150</v>
      </c>
      <c r="E21" s="31"/>
    </row>
    <row r="22" spans="1:6" s="13" customFormat="1" ht="20.100000000000001" customHeight="1" x14ac:dyDescent="0.25">
      <c r="A22" s="32" t="s">
        <v>20</v>
      </c>
      <c r="B22" s="33">
        <v>2</v>
      </c>
      <c r="C22" s="101">
        <v>20</v>
      </c>
      <c r="D22" s="101">
        <f>SUM(B22*C22)</f>
        <v>40</v>
      </c>
      <c r="E22" s="35"/>
    </row>
    <row r="23" spans="1:6" s="13" customFormat="1" ht="20.100000000000001" customHeight="1" x14ac:dyDescent="0.25">
      <c r="A23" s="32" t="s">
        <v>21</v>
      </c>
      <c r="B23" s="33">
        <v>2</v>
      </c>
      <c r="C23" s="101">
        <v>32</v>
      </c>
      <c r="D23" s="101">
        <f>SUM(B23*C23)</f>
        <v>64</v>
      </c>
      <c r="E23" s="35"/>
    </row>
    <row r="24" spans="1:6" s="13" customFormat="1" ht="20.100000000000001" customHeight="1" x14ac:dyDescent="0.25">
      <c r="A24" s="108"/>
      <c r="B24" s="36"/>
      <c r="C24" s="109"/>
      <c r="D24" s="109"/>
      <c r="E24" s="94"/>
    </row>
    <row r="25" spans="1:6" s="6" customFormat="1" ht="21.95" customHeight="1" x14ac:dyDescent="0.25">
      <c r="A25" s="38" t="s">
        <v>22</v>
      </c>
      <c r="B25" s="39"/>
      <c r="C25" s="47"/>
      <c r="D25" s="67">
        <f>SUM(D21:D24)</f>
        <v>254</v>
      </c>
      <c r="E25" s="104"/>
    </row>
    <row r="26" spans="1:6" s="11" customFormat="1" ht="7.5" customHeight="1" x14ac:dyDescent="0.25">
      <c r="A26" s="41"/>
      <c r="B26" s="42"/>
      <c r="C26" s="48"/>
      <c r="D26" s="44"/>
      <c r="E26" s="45"/>
    </row>
    <row r="27" spans="1:6" s="107" customFormat="1" ht="24.95" customHeight="1" x14ac:dyDescent="0.25">
      <c r="A27" s="12" t="s">
        <v>23</v>
      </c>
      <c r="B27" s="120"/>
      <c r="C27" s="121"/>
      <c r="D27" s="122"/>
      <c r="E27" s="122"/>
    </row>
    <row r="28" spans="1:6" s="13" customFormat="1" ht="20.100000000000001" customHeight="1" x14ac:dyDescent="0.25">
      <c r="A28" s="110" t="s">
        <v>24</v>
      </c>
      <c r="B28" s="111">
        <v>50</v>
      </c>
      <c r="C28" s="112"/>
      <c r="D28" s="113"/>
      <c r="E28" s="35"/>
    </row>
    <row r="29" spans="1:6" s="6" customFormat="1" ht="20.100000000000001" customHeight="1" x14ac:dyDescent="0.25">
      <c r="A29" s="114" t="s">
        <v>79</v>
      </c>
      <c r="B29" s="115"/>
      <c r="C29" s="116"/>
      <c r="D29" s="117"/>
      <c r="E29" s="35"/>
    </row>
    <row r="30" spans="1:6" s="13" customFormat="1" ht="20.100000000000001" customHeight="1" x14ac:dyDescent="0.25">
      <c r="A30" s="32" t="s">
        <v>25</v>
      </c>
      <c r="B30" s="115"/>
      <c r="C30" s="101">
        <v>23</v>
      </c>
      <c r="D30" s="101">
        <f>C30*B28</f>
        <v>1150</v>
      </c>
      <c r="E30" s="35"/>
    </row>
    <row r="31" spans="1:6" s="18" customFormat="1" ht="20.100000000000001" customHeight="1" x14ac:dyDescent="0.25">
      <c r="A31" s="32" t="s">
        <v>26</v>
      </c>
      <c r="B31" s="118"/>
      <c r="C31" s="101">
        <f>SUM(C29:C30)*0.1</f>
        <v>2.3000000000000003</v>
      </c>
      <c r="D31" s="101">
        <f>C31*B28</f>
        <v>115.00000000000001</v>
      </c>
      <c r="E31" s="35"/>
      <c r="F31" s="17"/>
    </row>
    <row r="32" spans="1:6" s="20" customFormat="1" ht="20.100000000000001" customHeight="1" x14ac:dyDescent="0.25">
      <c r="A32" s="108" t="s">
        <v>27</v>
      </c>
      <c r="B32" s="119"/>
      <c r="C32" s="109">
        <f>SUM(C29:C31)*(0.2)</f>
        <v>5.0600000000000005</v>
      </c>
      <c r="D32" s="109">
        <f>C32*B28</f>
        <v>253.00000000000003</v>
      </c>
      <c r="E32" s="94"/>
      <c r="F32" s="19"/>
    </row>
    <row r="33" spans="1:5" ht="21.95" customHeight="1" x14ac:dyDescent="0.25">
      <c r="A33" s="127" t="s">
        <v>28</v>
      </c>
      <c r="B33" s="128"/>
      <c r="C33" s="129"/>
      <c r="D33" s="130">
        <f>SUM(D30:D32)</f>
        <v>1518</v>
      </c>
      <c r="E33" s="104"/>
    </row>
    <row r="34" spans="1:5" ht="7.5" customHeight="1" x14ac:dyDescent="0.25">
      <c r="A34" s="49"/>
      <c r="B34" s="42"/>
      <c r="C34" s="44"/>
      <c r="D34" s="44"/>
      <c r="E34" s="56"/>
    </row>
    <row r="35" spans="1:5" s="24" customFormat="1" ht="24.95" customHeight="1" x14ac:dyDescent="0.25">
      <c r="A35" s="134" t="s">
        <v>29</v>
      </c>
      <c r="B35" s="135"/>
      <c r="C35" s="136"/>
      <c r="D35" s="136"/>
      <c r="E35" s="137"/>
    </row>
    <row r="36" spans="1:5" s="27" customFormat="1" ht="20.100000000000001" customHeight="1" x14ac:dyDescent="0.25">
      <c r="A36" s="28" t="s">
        <v>30</v>
      </c>
      <c r="B36" s="29">
        <v>1</v>
      </c>
      <c r="C36" s="99">
        <v>300</v>
      </c>
      <c r="D36" s="99">
        <f>SUM(B36*C36)</f>
        <v>300</v>
      </c>
      <c r="E36" s="31"/>
    </row>
    <row r="37" spans="1:5" s="27" customFormat="1" ht="20.100000000000001" customHeight="1" x14ac:dyDescent="0.25">
      <c r="A37" s="32" t="s">
        <v>31</v>
      </c>
      <c r="B37" s="33">
        <v>1</v>
      </c>
      <c r="C37" s="101">
        <v>800</v>
      </c>
      <c r="D37" s="101">
        <f>SUM(B37*C37)</f>
        <v>800</v>
      </c>
      <c r="E37" s="35"/>
    </row>
    <row r="38" spans="1:5" s="27" customFormat="1" ht="20.100000000000001" customHeight="1" x14ac:dyDescent="0.25">
      <c r="A38" s="32" t="s">
        <v>32</v>
      </c>
      <c r="B38" s="33">
        <v>1</v>
      </c>
      <c r="C38" s="101">
        <v>1200</v>
      </c>
      <c r="D38" s="101">
        <f>SUM(B38*C38)</f>
        <v>1200</v>
      </c>
      <c r="E38" s="35"/>
    </row>
    <row r="39" spans="1:5" s="27" customFormat="1" ht="20.100000000000001" customHeight="1" x14ac:dyDescent="0.25">
      <c r="A39" s="108" t="s">
        <v>33</v>
      </c>
      <c r="B39" s="36">
        <v>1</v>
      </c>
      <c r="C39" s="109">
        <v>200</v>
      </c>
      <c r="D39" s="109">
        <f>SUM(B39*C39)</f>
        <v>200</v>
      </c>
      <c r="E39" s="94"/>
    </row>
    <row r="40" spans="1:5" s="24" customFormat="1" ht="21.95" customHeight="1" x14ac:dyDescent="0.25">
      <c r="A40" s="123" t="s">
        <v>34</v>
      </c>
      <c r="B40" s="139"/>
      <c r="C40" s="140"/>
      <c r="D40" s="126">
        <f>SUM(D36:D39)</f>
        <v>2500</v>
      </c>
      <c r="E40" s="125"/>
    </row>
    <row r="41" spans="1:5" ht="7.5" customHeight="1" x14ac:dyDescent="0.25">
      <c r="A41" s="57"/>
      <c r="B41" s="46"/>
      <c r="C41" s="43"/>
      <c r="D41" s="43"/>
      <c r="E41" s="56"/>
    </row>
    <row r="42" spans="1:5" s="21" customFormat="1" ht="24.95" customHeight="1" x14ac:dyDescent="0.25">
      <c r="A42" s="134" t="s">
        <v>35</v>
      </c>
      <c r="B42" s="135"/>
      <c r="C42" s="136"/>
      <c r="D42" s="136"/>
      <c r="E42" s="137"/>
    </row>
    <row r="43" spans="1:5" ht="20.100000000000001" customHeight="1" x14ac:dyDescent="0.25">
      <c r="A43" s="28" t="s">
        <v>36</v>
      </c>
      <c r="B43" s="29">
        <v>1</v>
      </c>
      <c r="C43" s="99">
        <v>0</v>
      </c>
      <c r="D43" s="99">
        <f t="shared" ref="D43:D50" si="0">C43*B43</f>
        <v>0</v>
      </c>
      <c r="E43" s="141" t="s">
        <v>37</v>
      </c>
    </row>
    <row r="44" spans="1:5" ht="20.100000000000001" customHeight="1" x14ac:dyDescent="0.25">
      <c r="A44" s="32" t="s">
        <v>38</v>
      </c>
      <c r="B44" s="33">
        <v>1</v>
      </c>
      <c r="C44" s="101">
        <v>0</v>
      </c>
      <c r="D44" s="101">
        <f t="shared" si="0"/>
        <v>0</v>
      </c>
      <c r="E44" s="35" t="s">
        <v>37</v>
      </c>
    </row>
    <row r="45" spans="1:5" ht="20.100000000000001" customHeight="1" x14ac:dyDescent="0.25">
      <c r="A45" s="32" t="s">
        <v>39</v>
      </c>
      <c r="B45" s="33">
        <v>1</v>
      </c>
      <c r="C45" s="101">
        <v>45</v>
      </c>
      <c r="D45" s="101">
        <f t="shared" si="0"/>
        <v>45</v>
      </c>
      <c r="E45" s="35"/>
    </row>
    <row r="46" spans="1:5" ht="20.100000000000001" customHeight="1" x14ac:dyDescent="0.25">
      <c r="A46" s="32" t="s">
        <v>40</v>
      </c>
      <c r="B46" s="33">
        <v>1</v>
      </c>
      <c r="C46" s="101">
        <v>12</v>
      </c>
      <c r="D46" s="101">
        <f t="shared" si="0"/>
        <v>12</v>
      </c>
      <c r="E46" s="35"/>
    </row>
    <row r="47" spans="1:5" ht="20.100000000000001" customHeight="1" x14ac:dyDescent="0.25">
      <c r="A47" s="32" t="s">
        <v>41</v>
      </c>
      <c r="B47" s="33">
        <v>1</v>
      </c>
      <c r="C47" s="101">
        <v>0</v>
      </c>
      <c r="D47" s="101">
        <f t="shared" si="0"/>
        <v>0</v>
      </c>
      <c r="E47" s="35" t="s">
        <v>37</v>
      </c>
    </row>
    <row r="48" spans="1:5" ht="20.100000000000001" customHeight="1" x14ac:dyDescent="0.25">
      <c r="A48" s="32" t="s">
        <v>42</v>
      </c>
      <c r="B48" s="33">
        <v>1</v>
      </c>
      <c r="C48" s="101">
        <v>0</v>
      </c>
      <c r="D48" s="101">
        <f t="shared" si="0"/>
        <v>0</v>
      </c>
      <c r="E48" s="35" t="s">
        <v>37</v>
      </c>
    </row>
    <row r="49" spans="1:6" ht="20.100000000000001" customHeight="1" x14ac:dyDescent="0.25">
      <c r="A49" s="32" t="s">
        <v>43</v>
      </c>
      <c r="B49" s="33">
        <v>1</v>
      </c>
      <c r="C49" s="101">
        <v>0</v>
      </c>
      <c r="D49" s="101">
        <f t="shared" si="0"/>
        <v>0</v>
      </c>
      <c r="E49" s="35" t="s">
        <v>37</v>
      </c>
    </row>
    <row r="50" spans="1:6" ht="20.100000000000001" customHeight="1" x14ac:dyDescent="0.25">
      <c r="A50" s="32" t="s">
        <v>44</v>
      </c>
      <c r="B50" s="33">
        <v>1</v>
      </c>
      <c r="C50" s="101">
        <v>300</v>
      </c>
      <c r="D50" s="101">
        <f t="shared" si="0"/>
        <v>300</v>
      </c>
      <c r="E50" s="35"/>
    </row>
    <row r="51" spans="1:6" ht="20.100000000000001" customHeight="1" x14ac:dyDescent="0.25">
      <c r="A51" s="108" t="s">
        <v>45</v>
      </c>
      <c r="B51" s="102"/>
      <c r="C51" s="109">
        <f>SUM(C43:C50)*(0.088)</f>
        <v>31.415999999999997</v>
      </c>
      <c r="D51" s="109">
        <f>SUM(D43:D50)*(0.088)</f>
        <v>31.415999999999997</v>
      </c>
      <c r="E51" s="94"/>
    </row>
    <row r="52" spans="1:6" ht="25.5" x14ac:dyDescent="0.25">
      <c r="A52" s="123" t="s">
        <v>46</v>
      </c>
      <c r="B52" s="124"/>
      <c r="C52" s="140"/>
      <c r="D52" s="126">
        <f>SUM(D43:D51)</f>
        <v>388.416</v>
      </c>
      <c r="E52" s="125"/>
    </row>
    <row r="53" spans="1:6" ht="7.5" customHeight="1" x14ac:dyDescent="0.25">
      <c r="A53" s="49"/>
      <c r="B53" s="42"/>
      <c r="C53" s="43"/>
      <c r="D53" s="43"/>
      <c r="E53" s="56"/>
    </row>
    <row r="54" spans="1:6" ht="20.100000000000001" customHeight="1" x14ac:dyDescent="0.25">
      <c r="A54" s="142" t="s">
        <v>47</v>
      </c>
      <c r="B54" s="111"/>
      <c r="C54" s="143"/>
      <c r="D54" s="143"/>
      <c r="E54" s="141"/>
    </row>
    <row r="55" spans="1:6" s="22" customFormat="1" ht="20.100000000000001" customHeight="1" x14ac:dyDescent="0.25">
      <c r="A55" s="32" t="s">
        <v>80</v>
      </c>
      <c r="B55" s="115"/>
      <c r="C55" s="101">
        <v>834</v>
      </c>
      <c r="D55" s="101">
        <f>C55</f>
        <v>834</v>
      </c>
      <c r="E55" s="35"/>
    </row>
    <row r="56" spans="1:6" s="22" customFormat="1" ht="20.100000000000001" customHeight="1" x14ac:dyDescent="0.25">
      <c r="A56" s="32" t="s">
        <v>48</v>
      </c>
      <c r="B56" s="115"/>
      <c r="C56" s="101">
        <v>600</v>
      </c>
      <c r="D56" s="101">
        <f>C56</f>
        <v>600</v>
      </c>
      <c r="E56" s="35"/>
    </row>
    <row r="57" spans="1:6" s="22" customFormat="1" ht="20.100000000000001" customHeight="1" x14ac:dyDescent="0.25">
      <c r="A57" s="32" t="s">
        <v>49</v>
      </c>
      <c r="B57" s="115" t="s">
        <v>16</v>
      </c>
      <c r="C57" s="101">
        <v>200</v>
      </c>
      <c r="D57" s="101">
        <f>C57</f>
        <v>200</v>
      </c>
      <c r="E57" s="35" t="s">
        <v>50</v>
      </c>
    </row>
    <row r="58" spans="1:6" s="22" customFormat="1" ht="20.100000000000001" customHeight="1" x14ac:dyDescent="0.25">
      <c r="A58" s="108" t="s">
        <v>51</v>
      </c>
      <c r="B58" s="102"/>
      <c r="C58" s="109">
        <v>100</v>
      </c>
      <c r="D58" s="109">
        <f>C58</f>
        <v>100</v>
      </c>
      <c r="E58" s="94"/>
    </row>
    <row r="59" spans="1:6" s="21" customFormat="1" x14ac:dyDescent="0.25">
      <c r="A59" s="52" t="s">
        <v>52</v>
      </c>
      <c r="B59" s="53"/>
      <c r="C59" s="54"/>
      <c r="D59" s="55">
        <f>SUM(D55:D58)</f>
        <v>1734</v>
      </c>
      <c r="E59" s="138"/>
    </row>
    <row r="60" spans="1:6" s="23" customFormat="1" ht="7.5" customHeight="1" x14ac:dyDescent="0.25">
      <c r="A60" s="49"/>
      <c r="B60" s="51"/>
      <c r="C60" s="58"/>
      <c r="D60" s="43"/>
      <c r="E60" s="59"/>
      <c r="F60" s="21"/>
    </row>
    <row r="61" spans="1:6" ht="20.100000000000001" customHeight="1" x14ac:dyDescent="0.25">
      <c r="A61" s="142" t="s">
        <v>53</v>
      </c>
      <c r="B61" s="111">
        <v>0</v>
      </c>
      <c r="C61" s="113"/>
      <c r="D61" s="113"/>
      <c r="E61" s="141"/>
    </row>
    <row r="62" spans="1:6" ht="20.100000000000001" customHeight="1" x14ac:dyDescent="0.25">
      <c r="A62" s="32" t="s">
        <v>54</v>
      </c>
      <c r="B62" s="33">
        <v>25</v>
      </c>
      <c r="C62" s="101">
        <v>10</v>
      </c>
      <c r="D62" s="101">
        <f>C62*B62</f>
        <v>250</v>
      </c>
      <c r="E62" s="35" t="s">
        <v>55</v>
      </c>
    </row>
    <row r="63" spans="1:6" ht="20.100000000000001" customHeight="1" x14ac:dyDescent="0.25">
      <c r="A63" s="108" t="s">
        <v>56</v>
      </c>
      <c r="B63" s="36">
        <v>25</v>
      </c>
      <c r="C63" s="109">
        <v>5</v>
      </c>
      <c r="D63" s="109">
        <f>C63*B63</f>
        <v>125</v>
      </c>
      <c r="E63" s="94" t="s">
        <v>55</v>
      </c>
    </row>
    <row r="64" spans="1:6" s="21" customFormat="1" x14ac:dyDescent="0.25">
      <c r="A64" s="60" t="s">
        <v>57</v>
      </c>
      <c r="B64" s="61"/>
      <c r="C64" s="62"/>
      <c r="D64" s="63">
        <f>SUM(D62:D63)</f>
        <v>375</v>
      </c>
      <c r="E64" s="97"/>
    </row>
    <row r="65" spans="1:5" ht="7.5" customHeight="1" x14ac:dyDescent="0.25">
      <c r="A65" s="49"/>
      <c r="B65" s="42"/>
      <c r="C65" s="43"/>
      <c r="D65" s="64"/>
      <c r="E65" s="56"/>
    </row>
    <row r="66" spans="1:5" s="24" customFormat="1" ht="15.75" customHeight="1" x14ac:dyDescent="0.25">
      <c r="A66" s="65" t="s">
        <v>58</v>
      </c>
      <c r="B66" s="39"/>
      <c r="C66" s="66"/>
      <c r="D66" s="67">
        <f>SUM(D33+D40+D52+D59+D64)</f>
        <v>6515.4160000000002</v>
      </c>
      <c r="E66" s="104"/>
    </row>
    <row r="67" spans="1:5" x14ac:dyDescent="0.25">
      <c r="A67" s="68" t="s">
        <v>59</v>
      </c>
      <c r="B67" s="69">
        <f>D66/B28</f>
        <v>130.30832000000001</v>
      </c>
      <c r="C67" s="70"/>
      <c r="D67" s="70"/>
      <c r="E67" s="133"/>
    </row>
    <row r="68" spans="1:5" x14ac:dyDescent="0.25">
      <c r="A68" s="71"/>
      <c r="B68" s="72"/>
      <c r="C68" s="73"/>
      <c r="D68" s="73"/>
      <c r="E68" s="74"/>
    </row>
    <row r="69" spans="1:5" x14ac:dyDescent="0.25">
      <c r="A69" s="75" t="s">
        <v>60</v>
      </c>
      <c r="B69" s="76"/>
      <c r="C69" s="77"/>
      <c r="D69" s="77"/>
      <c r="E69" s="77"/>
    </row>
    <row r="70" spans="1:5" ht="20.100000000000001" customHeight="1" x14ac:dyDescent="0.25">
      <c r="A70" s="144" t="s">
        <v>61</v>
      </c>
      <c r="B70" s="145">
        <v>50</v>
      </c>
      <c r="C70" s="146">
        <v>8</v>
      </c>
      <c r="D70" s="146">
        <f>SUM(B70*C70)</f>
        <v>400</v>
      </c>
      <c r="E70" s="147"/>
    </row>
    <row r="71" spans="1:5" ht="20.100000000000001" customHeight="1" x14ac:dyDescent="0.25">
      <c r="A71" s="148" t="s">
        <v>62</v>
      </c>
      <c r="B71" s="149">
        <v>300</v>
      </c>
      <c r="C71" s="150">
        <v>3</v>
      </c>
      <c r="D71" s="150">
        <f>SUM(B71*C71)</f>
        <v>900</v>
      </c>
      <c r="E71" s="151"/>
    </row>
    <row r="72" spans="1:5" ht="20.100000000000001" customHeight="1" x14ac:dyDescent="0.25">
      <c r="A72" s="148" t="s">
        <v>63</v>
      </c>
      <c r="B72" s="149">
        <v>200</v>
      </c>
      <c r="C72" s="150">
        <v>2.5</v>
      </c>
      <c r="D72" s="150">
        <f>SUM(B72*C72)</f>
        <v>500</v>
      </c>
      <c r="E72" s="151"/>
    </row>
    <row r="73" spans="1:5" ht="20.100000000000001" customHeight="1" x14ac:dyDescent="0.25">
      <c r="A73" s="152"/>
      <c r="B73" s="153"/>
      <c r="C73" s="154"/>
      <c r="D73" s="154"/>
      <c r="E73" s="155"/>
    </row>
    <row r="74" spans="1:5" s="21" customFormat="1" ht="17.25" customHeight="1" x14ac:dyDescent="0.25">
      <c r="A74" s="80" t="s">
        <v>64</v>
      </c>
      <c r="B74" s="81"/>
      <c r="C74" s="82"/>
      <c r="D74" s="83">
        <f>SUM(D70:D73)</f>
        <v>1800</v>
      </c>
      <c r="E74" s="160"/>
    </row>
    <row r="75" spans="1:5" ht="7.5" customHeight="1" x14ac:dyDescent="0.25">
      <c r="A75" s="71"/>
      <c r="B75" s="72"/>
      <c r="C75" s="73"/>
      <c r="D75" s="73"/>
      <c r="E75" s="74"/>
    </row>
    <row r="76" spans="1:5" x14ac:dyDescent="0.25">
      <c r="A76" s="75" t="s">
        <v>65</v>
      </c>
      <c r="B76" s="76"/>
      <c r="C76" s="77"/>
      <c r="D76" s="77"/>
      <c r="E76" s="77"/>
    </row>
    <row r="77" spans="1:5" x14ac:dyDescent="0.25">
      <c r="A77" s="84" t="s">
        <v>66</v>
      </c>
      <c r="B77" s="78">
        <v>5000</v>
      </c>
      <c r="C77" s="79">
        <v>0.15</v>
      </c>
      <c r="D77" s="79">
        <f>SUM(B77*C77)</f>
        <v>750</v>
      </c>
      <c r="E77" s="50"/>
    </row>
    <row r="78" spans="1:5" ht="20.100000000000001" customHeight="1" x14ac:dyDescent="0.25">
      <c r="A78" s="156" t="s">
        <v>67</v>
      </c>
      <c r="B78" s="145">
        <v>15000</v>
      </c>
      <c r="C78" s="146">
        <v>0.04</v>
      </c>
      <c r="D78" s="146">
        <f t="shared" ref="D78:D84" si="1">SUM(B78*C78)</f>
        <v>600</v>
      </c>
      <c r="E78" s="147"/>
    </row>
    <row r="79" spans="1:5" ht="20.100000000000001" customHeight="1" x14ac:dyDescent="0.25">
      <c r="A79" s="157" t="s">
        <v>68</v>
      </c>
      <c r="B79" s="149">
        <v>15000</v>
      </c>
      <c r="C79" s="150">
        <v>0.03</v>
      </c>
      <c r="D79" s="150">
        <f t="shared" si="1"/>
        <v>450</v>
      </c>
      <c r="E79" s="151"/>
    </row>
    <row r="80" spans="1:5" ht="20.100000000000001" customHeight="1" x14ac:dyDescent="0.25">
      <c r="A80" s="157" t="s">
        <v>13</v>
      </c>
      <c r="B80" s="149">
        <v>2</v>
      </c>
      <c r="C80" s="150">
        <v>600</v>
      </c>
      <c r="D80" s="150">
        <f t="shared" si="1"/>
        <v>1200</v>
      </c>
      <c r="E80" s="151"/>
    </row>
    <row r="81" spans="1:5" ht="20.100000000000001" customHeight="1" x14ac:dyDescent="0.25">
      <c r="A81" s="157" t="s">
        <v>14</v>
      </c>
      <c r="B81" s="149">
        <v>4</v>
      </c>
      <c r="C81" s="150">
        <v>300</v>
      </c>
      <c r="D81" s="150">
        <f t="shared" si="1"/>
        <v>1200</v>
      </c>
      <c r="E81" s="151"/>
    </row>
    <row r="82" spans="1:5" ht="20.100000000000001" customHeight="1" x14ac:dyDescent="0.25">
      <c r="A82" s="157" t="s">
        <v>69</v>
      </c>
      <c r="B82" s="149">
        <v>6</v>
      </c>
      <c r="C82" s="150">
        <v>220</v>
      </c>
      <c r="D82" s="150">
        <f t="shared" si="1"/>
        <v>1320</v>
      </c>
      <c r="E82" s="151"/>
    </row>
    <row r="83" spans="1:5" ht="20.100000000000001" customHeight="1" x14ac:dyDescent="0.25">
      <c r="A83" s="157" t="s">
        <v>70</v>
      </c>
      <c r="B83" s="149">
        <v>2</v>
      </c>
      <c r="C83" s="150">
        <v>556</v>
      </c>
      <c r="D83" s="150">
        <f t="shared" si="1"/>
        <v>1112</v>
      </c>
      <c r="E83" s="151"/>
    </row>
    <row r="84" spans="1:5" ht="20.100000000000001" customHeight="1" x14ac:dyDescent="0.25">
      <c r="A84" s="157" t="s">
        <v>71</v>
      </c>
      <c r="B84" s="149">
        <v>3</v>
      </c>
      <c r="C84" s="150">
        <v>125</v>
      </c>
      <c r="D84" s="150">
        <f t="shared" si="1"/>
        <v>375</v>
      </c>
      <c r="E84" s="151"/>
    </row>
    <row r="85" spans="1:5" ht="20.100000000000001" customHeight="1" x14ac:dyDescent="0.25">
      <c r="A85" s="158"/>
      <c r="B85" s="159"/>
      <c r="C85" s="154"/>
      <c r="D85" s="154"/>
      <c r="E85" s="155"/>
    </row>
    <row r="86" spans="1:5" s="21" customFormat="1" ht="17.25" customHeight="1" x14ac:dyDescent="0.25">
      <c r="A86" s="80" t="s">
        <v>72</v>
      </c>
      <c r="B86" s="81"/>
      <c r="C86" s="82"/>
      <c r="D86" s="83">
        <f>SUM(D77:D85)</f>
        <v>7007</v>
      </c>
      <c r="E86" s="160"/>
    </row>
    <row r="87" spans="1:5" ht="12.75" customHeight="1" x14ac:dyDescent="0.25">
      <c r="A87" s="71"/>
      <c r="B87" s="72"/>
      <c r="C87" s="73"/>
      <c r="D87" s="73"/>
      <c r="E87" s="74"/>
    </row>
    <row r="88" spans="1:5" x14ac:dyDescent="0.25">
      <c r="A88" s="75" t="s">
        <v>73</v>
      </c>
      <c r="B88" s="76"/>
      <c r="C88" s="77"/>
      <c r="D88" s="77"/>
      <c r="E88" s="77"/>
    </row>
    <row r="89" spans="1:5" ht="20.100000000000001" customHeight="1" x14ac:dyDescent="0.25">
      <c r="A89" s="156" t="s">
        <v>74</v>
      </c>
      <c r="B89" s="145">
        <v>3</v>
      </c>
      <c r="C89" s="146">
        <v>200</v>
      </c>
      <c r="D89" s="146">
        <f>SUM(B89*C89)</f>
        <v>600</v>
      </c>
      <c r="E89" s="147"/>
    </row>
    <row r="90" spans="1:5" ht="20.100000000000001" customHeight="1" x14ac:dyDescent="0.25">
      <c r="A90" s="157" t="s">
        <v>65</v>
      </c>
      <c r="B90" s="149">
        <v>4</v>
      </c>
      <c r="C90" s="150">
        <v>200</v>
      </c>
      <c r="D90" s="150">
        <f>SUM(B90*C90)</f>
        <v>800</v>
      </c>
      <c r="E90" s="151"/>
    </row>
    <row r="91" spans="1:5" ht="20.100000000000001" customHeight="1" x14ac:dyDescent="0.25">
      <c r="A91" s="157" t="s">
        <v>75</v>
      </c>
      <c r="B91" s="149">
        <v>6</v>
      </c>
      <c r="C91" s="150">
        <v>200</v>
      </c>
      <c r="D91" s="150">
        <f>SUM(B91*C91)</f>
        <v>1200</v>
      </c>
      <c r="E91" s="151"/>
    </row>
    <row r="92" spans="1:5" ht="20.100000000000001" customHeight="1" x14ac:dyDescent="0.25">
      <c r="A92" s="157" t="s">
        <v>76</v>
      </c>
      <c r="B92" s="149">
        <v>3</v>
      </c>
      <c r="C92" s="150">
        <v>200</v>
      </c>
      <c r="D92" s="150">
        <f>SUM(B92*C92)</f>
        <v>600</v>
      </c>
      <c r="E92" s="151"/>
    </row>
    <row r="93" spans="1:5" ht="20.100000000000001" customHeight="1" x14ac:dyDescent="0.25">
      <c r="A93" s="158"/>
      <c r="B93" s="153"/>
      <c r="C93" s="154"/>
      <c r="D93" s="154"/>
      <c r="E93" s="155"/>
    </row>
    <row r="94" spans="1:5" s="21" customFormat="1" ht="17.25" customHeight="1" thickBot="1" x14ac:dyDescent="0.3">
      <c r="A94" s="85" t="s">
        <v>77</v>
      </c>
      <c r="B94" s="86"/>
      <c r="C94" s="87"/>
      <c r="D94" s="88">
        <f>SUM(D89:D93)</f>
        <v>3200</v>
      </c>
      <c r="E94" s="161"/>
    </row>
    <row r="95" spans="1:5" x14ac:dyDescent="0.25">
      <c r="A95" s="71"/>
      <c r="B95" s="89"/>
      <c r="C95" s="73"/>
      <c r="D95" s="73"/>
      <c r="E95" s="74"/>
    </row>
    <row r="96" spans="1:5" ht="24.75" customHeight="1" x14ac:dyDescent="0.25">
      <c r="A96" s="162" t="s">
        <v>78</v>
      </c>
      <c r="B96" s="163"/>
      <c r="C96" s="164"/>
      <c r="D96" s="164">
        <f>SUM(D10+D18+D25+D66+D74+D86+D94)</f>
        <v>51526.415999999997</v>
      </c>
      <c r="E96" s="165"/>
    </row>
    <row r="97" spans="1:5" x14ac:dyDescent="0.25">
      <c r="A97" s="71"/>
      <c r="B97" s="90"/>
      <c r="C97" s="91"/>
      <c r="D97" s="91"/>
      <c r="E97" s="92"/>
    </row>
    <row r="98" spans="1:5" x14ac:dyDescent="0.25">
      <c r="A98" s="71"/>
      <c r="B98" s="90"/>
      <c r="C98" s="91"/>
      <c r="D98" s="91"/>
      <c r="E98" s="92"/>
    </row>
    <row r="99" spans="1:5" x14ac:dyDescent="0.25">
      <c r="A99" s="92"/>
      <c r="B99" s="90"/>
      <c r="C99" s="91"/>
      <c r="D99" s="91"/>
      <c r="E99" s="92"/>
    </row>
    <row r="100" spans="1:5" x14ac:dyDescent="0.25">
      <c r="A100" s="92"/>
      <c r="B100" s="90"/>
      <c r="C100" s="91"/>
      <c r="D100" s="73"/>
      <c r="E100" s="92"/>
    </row>
    <row r="101" spans="1:5" x14ac:dyDescent="0.25">
      <c r="A101" s="92"/>
      <c r="B101" s="90"/>
      <c r="C101" s="91"/>
      <c r="D101" s="91"/>
      <c r="E101" s="92"/>
    </row>
    <row r="102" spans="1:5" x14ac:dyDescent="0.25">
      <c r="A102" s="92"/>
      <c r="B102" s="90"/>
      <c r="C102" s="91"/>
      <c r="D102" s="91"/>
      <c r="E102" s="92"/>
    </row>
    <row r="103" spans="1:5" x14ac:dyDescent="0.25">
      <c r="A103" s="92"/>
      <c r="B103" s="90"/>
      <c r="C103" s="91"/>
      <c r="D103" s="91"/>
      <c r="E103" s="92"/>
    </row>
    <row r="104" spans="1:5" x14ac:dyDescent="0.25">
      <c r="A104" s="92"/>
      <c r="B104" s="90"/>
      <c r="C104" s="91"/>
      <c r="D104" s="91"/>
      <c r="E104" s="92"/>
    </row>
    <row r="105" spans="1:5" x14ac:dyDescent="0.25">
      <c r="A105" s="92"/>
      <c r="B105" s="90"/>
      <c r="C105" s="91"/>
      <c r="D105" s="91"/>
      <c r="E105" s="92"/>
    </row>
    <row r="106" spans="1:5" x14ac:dyDescent="0.25">
      <c r="A106" s="92"/>
      <c r="B106" s="90"/>
      <c r="C106" s="91"/>
      <c r="D106" s="91"/>
      <c r="E106" s="92"/>
    </row>
    <row r="107" spans="1:5" x14ac:dyDescent="0.25">
      <c r="A107" s="92"/>
      <c r="B107" s="90"/>
      <c r="C107" s="91"/>
      <c r="D107" s="91"/>
      <c r="E107" s="92"/>
    </row>
    <row r="108" spans="1:5" x14ac:dyDescent="0.25">
      <c r="A108" s="92"/>
      <c r="B108" s="90"/>
      <c r="C108" s="91"/>
      <c r="D108" s="91"/>
      <c r="E108" s="92"/>
    </row>
    <row r="109" spans="1:5" x14ac:dyDescent="0.25">
      <c r="A109" s="92"/>
      <c r="B109" s="90"/>
      <c r="C109" s="91"/>
      <c r="D109" s="91"/>
      <c r="E109" s="92"/>
    </row>
    <row r="110" spans="1:5" x14ac:dyDescent="0.25">
      <c r="A110" s="92"/>
      <c r="B110" s="90"/>
      <c r="C110" s="91"/>
      <c r="D110" s="91"/>
      <c r="E110" s="92"/>
    </row>
    <row r="111" spans="1:5" x14ac:dyDescent="0.25">
      <c r="A111" s="92"/>
      <c r="B111" s="90"/>
      <c r="C111" s="91"/>
      <c r="D111" s="91"/>
      <c r="E111" s="92"/>
    </row>
    <row r="112" spans="1:5" x14ac:dyDescent="0.25">
      <c r="A112" s="92"/>
      <c r="B112" s="90"/>
      <c r="C112" s="91"/>
      <c r="D112" s="91"/>
      <c r="E112" s="92"/>
    </row>
  </sheetData>
  <mergeCells count="2">
    <mergeCell ref="A1:E1"/>
    <mergeCell ref="A96:B9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Marketing 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2017-04-25T11:46:07Z</cp:lastPrinted>
  <dcterms:created xsi:type="dcterms:W3CDTF">2017-04-25T11:24:06Z</dcterms:created>
  <dcterms:modified xsi:type="dcterms:W3CDTF">2017-04-25T11:46:12Z</dcterms:modified>
</cp:coreProperties>
</file>