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Audit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J31" i="1"/>
  <c r="I29" i="1"/>
  <c r="J29" i="1"/>
  <c r="I20" i="1"/>
  <c r="I21" i="1"/>
  <c r="I22" i="1"/>
  <c r="I23" i="1"/>
  <c r="I24" i="1"/>
  <c r="I25" i="1"/>
  <c r="J20" i="1"/>
  <c r="J21" i="1"/>
  <c r="J22" i="1"/>
  <c r="J23" i="1"/>
  <c r="J24" i="1"/>
  <c r="J25" i="1"/>
  <c r="I26" i="1"/>
  <c r="I27" i="1"/>
  <c r="I28" i="1"/>
  <c r="J26" i="1"/>
  <c r="J27" i="1"/>
  <c r="J28" i="1"/>
  <c r="G8" i="1"/>
  <c r="G7" i="1"/>
  <c r="K7" i="1"/>
  <c r="K6" i="1"/>
  <c r="K5" i="1"/>
  <c r="K4" i="1"/>
  <c r="G5" i="1"/>
  <c r="G4" i="1"/>
  <c r="J13" i="1"/>
  <c r="J14" i="1"/>
  <c r="J15" i="1"/>
  <c r="J16" i="1"/>
  <c r="J17" i="1"/>
  <c r="J18" i="1"/>
  <c r="J19" i="1"/>
  <c r="J30" i="1"/>
  <c r="J32" i="1"/>
  <c r="J33" i="1"/>
  <c r="J12" i="1"/>
  <c r="I13" i="1"/>
  <c r="I14" i="1"/>
  <c r="I15" i="1"/>
  <c r="I16" i="1"/>
  <c r="I17" i="1"/>
  <c r="I18" i="1"/>
  <c r="I19" i="1"/>
  <c r="I30" i="1"/>
  <c r="I32" i="1"/>
  <c r="I33" i="1"/>
  <c r="I12" i="1"/>
  <c r="G6" i="1" l="1"/>
</calcChain>
</file>

<file path=xl/sharedStrings.xml><?xml version="1.0" encoding="utf-8"?>
<sst xmlns="http://schemas.openxmlformats.org/spreadsheetml/2006/main" count="59" uniqueCount="44">
  <si>
    <t>Business Travel Audit Report</t>
  </si>
  <si>
    <t>Date</t>
  </si>
  <si>
    <t>Employee Name</t>
  </si>
  <si>
    <t>Travel Destination</t>
  </si>
  <si>
    <t>Purpose</t>
  </si>
  <si>
    <t>Expense Type</t>
  </si>
  <si>
    <t>Claimed Amount ($)</t>
  </si>
  <si>
    <t>Approved Amount ($)</t>
  </si>
  <si>
    <t>Difference ($)</t>
  </si>
  <si>
    <t>Compliance Status</t>
  </si>
  <si>
    <t>Notes</t>
  </si>
  <si>
    <t>John Doe</t>
  </si>
  <si>
    <t>New York</t>
  </si>
  <si>
    <t>Client Meeting</t>
  </si>
  <si>
    <t>Flight</t>
  </si>
  <si>
    <t>Fully compliant with policy</t>
  </si>
  <si>
    <t>Jane Smith</t>
  </si>
  <si>
    <t>Chicago</t>
  </si>
  <si>
    <t>Conference Attendance</t>
  </si>
  <si>
    <t>Hotel</t>
  </si>
  <si>
    <t>Hotel cost exceeded policy limit</t>
  </si>
  <si>
    <t>Meals</t>
  </si>
  <si>
    <t>Within per diem allowance</t>
  </si>
  <si>
    <t>Transportation</t>
  </si>
  <si>
    <t>Approved ground transportation</t>
  </si>
  <si>
    <t>Miscellaneous</t>
  </si>
  <si>
    <t>Partial approval for receipts</t>
  </si>
  <si>
    <t>Company Name:</t>
  </si>
  <si>
    <t>[Insert Company Name]</t>
  </si>
  <si>
    <t>Audit Report</t>
  </si>
  <si>
    <t>Diefference of claimed and approved amount (s):</t>
  </si>
  <si>
    <t>Search claimed amount by employee name:</t>
  </si>
  <si>
    <t>Search approved amount by employee name:</t>
  </si>
  <si>
    <t>Search claimed amount by travel destination:</t>
  </si>
  <si>
    <t>Company Address:</t>
  </si>
  <si>
    <t>[Insert Company Address]</t>
  </si>
  <si>
    <t>[Contact info]</t>
  </si>
  <si>
    <t>[Insert Contact Info]</t>
  </si>
  <si>
    <t>Search approved amount by travel destination:</t>
  </si>
  <si>
    <t>Search claimed amount by expense type:</t>
  </si>
  <si>
    <t>Search approved amount by expense type:</t>
  </si>
  <si>
    <t>Search claimed amount by Date:</t>
  </si>
  <si>
    <t>Search approved amount by Date: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</si>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</sst>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3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3.5"/>
      <color theme="1"/>
      <name val="Arial"/>
      <family val="2"/>
    </font>
    <font>
      <sz val="11"/>
      <color rgb="FFC00000"/>
      <name val="Arial"/>
      <family val="2"/>
    </font>
    <font>
      <sz val="12"/>
      <color theme="1"/>
      <name val="Arial"/>
      <family val="2"/>
    </font>
    <font>
      <b/>
      <sz val="13.5"/>
      <color theme="1"/>
      <name val="Arial"/>
    </font>
    <font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/>
      <right/>
      <top/>
      <bottom style="thin">
        <color theme="9" tint="0.39994506668294322"/>
      </bottom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170" fontId="1" fillId="0" borderId="0" xfId="0" applyNumberFormat="1" applyFont="1"/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170" fontId="9" fillId="0" borderId="0" xfId="0" applyNumberFormat="1" applyFont="1" applyAlignment="1">
      <alignment horizontal="left"/>
    </xf>
    <xf numFmtId="170" fontId="9" fillId="0" borderId="0" xfId="0" applyNumberFormat="1" applyFont="1" applyAlignment="1">
      <alignment horizontal="left" vertical="center" wrapText="1"/>
    </xf>
    <xf numFmtId="0" fontId="9" fillId="0" borderId="0" xfId="0" applyNumberFormat="1" applyFont="1" applyAlignment="1">
      <alignment horizontal="left" vertical="center" wrapText="1"/>
    </xf>
    <xf numFmtId="170" fontId="1" fillId="0" borderId="2" xfId="0" applyNumberFormat="1" applyFont="1" applyBorder="1" applyAlignment="1">
      <alignment horizontal="left" vertical="center"/>
    </xf>
    <xf numFmtId="170" fontId="1" fillId="0" borderId="3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9" fillId="0" borderId="0" xfId="0" applyFont="1"/>
    <xf numFmtId="170" fontId="9" fillId="0" borderId="0" xfId="0" applyNumberFormat="1" applyFont="1"/>
    <xf numFmtId="0" fontId="6" fillId="0" borderId="0" xfId="0" applyFont="1" applyAlignment="1">
      <alignment horizontal="right"/>
    </xf>
  </cellXfs>
  <cellStyles count="1">
    <cellStyle name="Normal" xfId="0" builtinId="0"/>
  </cellStyles>
  <dxfs count="15">
    <dxf>
      <font>
        <color rgb="FFC00000"/>
      </font>
    </dxf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0" formatCode="General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K33" totalsRowShown="0" headerRowDxfId="4" dataDxfId="3">
  <autoFilter ref="B11:K33"/>
  <tableColumns count="10">
    <tableColumn id="1" name="Date" dataDxfId="14"/>
    <tableColumn id="2" name="Employee Name" dataDxfId="13"/>
    <tableColumn id="3" name="Travel Destination" dataDxfId="12"/>
    <tableColumn id="4" name="Purpose" dataDxfId="11"/>
    <tableColumn id="5" name="Expense Type" dataDxfId="10"/>
    <tableColumn id="6" name="Claimed Amount ($)" dataDxfId="9"/>
    <tableColumn id="7" name="Approved Amount ($)" dataDxfId="8"/>
    <tableColumn id="8" name="Difference ($)" dataDxfId="7">
      <calculatedColumnFormula>IF(G12="","",H12-G12)</calculatedColumnFormula>
    </tableColumn>
    <tableColumn id="9" name="Compliance Status" dataDxfId="6">
      <calculatedColumnFormula>IF(G12="","",IF(G12=H12, "Compliant", "Non-Compliant"))</calculatedColumnFormula>
    </tableColumn>
    <tableColumn id="10" name="Notes" dataDxfId="5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3"/>
  <sheetViews>
    <sheetView showGridLines="0" tabSelected="1" workbookViewId="0">
      <selection activeCell="J8" sqref="J8:K8"/>
    </sheetView>
  </sheetViews>
  <sheetFormatPr defaultRowHeight="14.25" x14ac:dyDescent="0.2"/>
  <cols>
    <col min="1" max="1" width="2.5703125" style="1" customWidth="1"/>
    <col min="2" max="2" width="20.7109375" style="1" customWidth="1"/>
    <col min="3" max="4" width="30.7109375" style="1" customWidth="1"/>
    <col min="5" max="5" width="41.5703125" style="1" customWidth="1"/>
    <col min="6" max="6" width="20.7109375" style="1" customWidth="1"/>
    <col min="7" max="7" width="20.85546875" style="1" customWidth="1"/>
    <col min="8" max="8" width="22.28515625" style="1" customWidth="1"/>
    <col min="9" max="10" width="20.7109375" style="1" customWidth="1"/>
    <col min="11" max="11" width="30.7109375" style="1" customWidth="1"/>
    <col min="12" max="16384" width="9.140625" style="1"/>
  </cols>
  <sheetData>
    <row r="2" spans="2:11" ht="39" customHeight="1" thickBot="1" x14ac:dyDescent="0.25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</row>
    <row r="3" spans="2:11" x14ac:dyDescent="0.2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s="7" customFormat="1" ht="24.95" customHeight="1" x14ac:dyDescent="0.25">
      <c r="B4" s="4" t="s">
        <v>27</v>
      </c>
      <c r="C4" s="28" t="s">
        <v>28</v>
      </c>
      <c r="D4" s="28"/>
      <c r="E4" s="6" t="s">
        <v>39</v>
      </c>
      <c r="F4" s="17" t="s">
        <v>14</v>
      </c>
      <c r="G4" s="26">
        <f>SUMIF(Table1[Expense Type],F4,Table1[Claimed Amount ($)])</f>
        <v>450</v>
      </c>
      <c r="H4" s="5" t="s">
        <v>31</v>
      </c>
      <c r="I4" s="5"/>
      <c r="J4" s="16" t="s">
        <v>11</v>
      </c>
      <c r="K4" s="26">
        <f>SUMIF(Table1[Employee Name],J4,Table1[Claimed Amount ($)])</f>
        <v>620</v>
      </c>
    </row>
    <row r="5" spans="2:11" s="7" customFormat="1" ht="24.95" customHeight="1" x14ac:dyDescent="0.25">
      <c r="B5" s="6" t="s">
        <v>34</v>
      </c>
      <c r="C5" s="29" t="s">
        <v>35</v>
      </c>
      <c r="D5" s="29"/>
      <c r="E5" s="6" t="s">
        <v>40</v>
      </c>
      <c r="F5" s="17" t="s">
        <v>14</v>
      </c>
      <c r="G5" s="27">
        <f>SUMIF(Table1[Expense Type],F5,Table1[Approved Amount ($)])</f>
        <v>450</v>
      </c>
      <c r="H5" s="6" t="s">
        <v>32</v>
      </c>
      <c r="I5" s="6"/>
      <c r="J5" s="16" t="s">
        <v>11</v>
      </c>
      <c r="K5" s="27">
        <f>SUMIF(Table1[Employee Name],J5,Table1[Approved Amount ($)])</f>
        <v>600</v>
      </c>
    </row>
    <row r="6" spans="2:11" s="7" customFormat="1" ht="24.95" customHeight="1" x14ac:dyDescent="0.25">
      <c r="B6" s="7" t="s">
        <v>36</v>
      </c>
      <c r="C6" s="29" t="s">
        <v>37</v>
      </c>
      <c r="D6" s="29"/>
      <c r="E6" s="6" t="s">
        <v>30</v>
      </c>
      <c r="F6" s="6"/>
      <c r="G6" s="27">
        <f>G5-G4</f>
        <v>0</v>
      </c>
      <c r="H6" s="5" t="s">
        <v>38</v>
      </c>
      <c r="I6" s="5"/>
      <c r="J6" s="16" t="s">
        <v>12</v>
      </c>
      <c r="K6" s="27">
        <f>SUMIF(Table1[Travel Destination],J6,Table1[Claimed Amount ($)])</f>
        <v>620</v>
      </c>
    </row>
    <row r="7" spans="2:11" s="7" customFormat="1" ht="24.95" customHeight="1" x14ac:dyDescent="0.25">
      <c r="C7" s="6"/>
      <c r="D7" s="6"/>
      <c r="E7" s="6" t="s">
        <v>42</v>
      </c>
      <c r="F7" s="20">
        <v>45659</v>
      </c>
      <c r="G7" s="27">
        <f>SUMIF(Table1[Date],F7,Table1[Claimed Amount ($)])</f>
        <v>130</v>
      </c>
      <c r="H7" s="5" t="s">
        <v>33</v>
      </c>
      <c r="I7" s="5"/>
      <c r="J7" s="16" t="s">
        <v>12</v>
      </c>
      <c r="K7" s="27">
        <f>SUMIF(Table1[Travel Destination],J7,Table1[Approved Amount ($)])</f>
        <v>600</v>
      </c>
    </row>
    <row r="8" spans="2:11" s="7" customFormat="1" ht="24.95" customHeight="1" x14ac:dyDescent="0.25">
      <c r="C8" s="6"/>
      <c r="D8" s="6"/>
      <c r="E8" s="6" t="s">
        <v>41</v>
      </c>
      <c r="F8" s="20">
        <v>45659</v>
      </c>
      <c r="G8" s="27">
        <f>SUMIF(Table1[Date],F8,Table1[Approved Amount ($)])</f>
        <v>130</v>
      </c>
      <c r="H8" s="19"/>
      <c r="I8" s="19"/>
      <c r="J8" s="16"/>
      <c r="K8" s="18"/>
    </row>
    <row r="9" spans="2:11" ht="15.75" x14ac:dyDescent="0.2">
      <c r="B9" s="8" t="s">
        <v>29</v>
      </c>
      <c r="C9" s="3"/>
      <c r="D9" s="3"/>
      <c r="E9" s="3"/>
      <c r="F9" s="3"/>
      <c r="G9" s="3"/>
      <c r="H9" s="3"/>
      <c r="I9" s="3"/>
      <c r="J9" s="3"/>
      <c r="K9" s="3"/>
    </row>
    <row r="10" spans="2:11" x14ac:dyDescent="0.2">
      <c r="B10" s="3"/>
      <c r="C10" s="3"/>
      <c r="D10" s="3"/>
      <c r="E10" s="3"/>
      <c r="F10" s="3"/>
      <c r="G10" s="3"/>
      <c r="H10" s="3"/>
      <c r="I10" s="3"/>
      <c r="J10" s="3"/>
      <c r="K10" s="32" t="s">
        <v>43</v>
      </c>
    </row>
    <row r="11" spans="2:11" ht="30" customHeight="1" x14ac:dyDescent="0.2">
      <c r="B11" s="9" t="s">
        <v>1</v>
      </c>
      <c r="C11" s="9" t="s">
        <v>2</v>
      </c>
      <c r="D11" s="9" t="s">
        <v>3</v>
      </c>
      <c r="E11" s="9" t="s">
        <v>4</v>
      </c>
      <c r="F11" s="9" t="s">
        <v>5</v>
      </c>
      <c r="G11" s="9" t="s">
        <v>6</v>
      </c>
      <c r="H11" s="9" t="s">
        <v>7</v>
      </c>
      <c r="I11" s="9" t="s">
        <v>8</v>
      </c>
      <c r="J11" s="9" t="s">
        <v>9</v>
      </c>
      <c r="K11" s="9" t="s">
        <v>10</v>
      </c>
    </row>
    <row r="12" spans="2:11" ht="30" customHeight="1" x14ac:dyDescent="0.2">
      <c r="B12" s="10">
        <v>45658</v>
      </c>
      <c r="C12" s="11" t="s">
        <v>11</v>
      </c>
      <c r="D12" s="11" t="s">
        <v>12</v>
      </c>
      <c r="E12" s="11" t="s">
        <v>13</v>
      </c>
      <c r="F12" s="11" t="s">
        <v>14</v>
      </c>
      <c r="G12" s="13">
        <v>450</v>
      </c>
      <c r="H12" s="13">
        <v>450</v>
      </c>
      <c r="I12" s="13">
        <f>IF(G12="","",H12-G12)</f>
        <v>0</v>
      </c>
      <c r="J12" s="11" t="str">
        <f t="shared" ref="J12:J33" si="0">IF(G12="","",IF(G12=H12, "Compliant", "Non-Compliant"))</f>
        <v>Compliant</v>
      </c>
      <c r="K12" s="11" t="s">
        <v>15</v>
      </c>
    </row>
    <row r="13" spans="2:11" ht="30" customHeight="1" x14ac:dyDescent="0.2">
      <c r="B13" s="10">
        <v>45658</v>
      </c>
      <c r="C13" s="11" t="s">
        <v>16</v>
      </c>
      <c r="D13" s="11" t="s">
        <v>17</v>
      </c>
      <c r="E13" s="11" t="s">
        <v>18</v>
      </c>
      <c r="F13" s="11" t="s">
        <v>19</v>
      </c>
      <c r="G13" s="13">
        <v>900</v>
      </c>
      <c r="H13" s="13">
        <v>850</v>
      </c>
      <c r="I13" s="13">
        <f t="shared" ref="I13:I33" si="1">IF(G13="","",H13-G13)</f>
        <v>-50</v>
      </c>
      <c r="J13" s="11" t="str">
        <f t="shared" si="0"/>
        <v>Non-Compliant</v>
      </c>
      <c r="K13" s="11" t="s">
        <v>20</v>
      </c>
    </row>
    <row r="14" spans="2:11" ht="30" customHeight="1" x14ac:dyDescent="0.2">
      <c r="B14" s="10">
        <v>45659</v>
      </c>
      <c r="C14" s="11" t="s">
        <v>11</v>
      </c>
      <c r="D14" s="11" t="s">
        <v>12</v>
      </c>
      <c r="E14" s="11" t="s">
        <v>13</v>
      </c>
      <c r="F14" s="11" t="s">
        <v>21</v>
      </c>
      <c r="G14" s="13">
        <v>50</v>
      </c>
      <c r="H14" s="13">
        <v>50</v>
      </c>
      <c r="I14" s="13">
        <f t="shared" si="1"/>
        <v>0</v>
      </c>
      <c r="J14" s="11" t="str">
        <f t="shared" si="0"/>
        <v>Compliant</v>
      </c>
      <c r="K14" s="11" t="s">
        <v>22</v>
      </c>
    </row>
    <row r="15" spans="2:11" ht="30" customHeight="1" x14ac:dyDescent="0.2">
      <c r="B15" s="10">
        <v>45659</v>
      </c>
      <c r="C15" s="11" t="s">
        <v>16</v>
      </c>
      <c r="D15" s="11" t="s">
        <v>17</v>
      </c>
      <c r="E15" s="11" t="s">
        <v>18</v>
      </c>
      <c r="F15" s="11" t="s">
        <v>23</v>
      </c>
      <c r="G15" s="13">
        <v>80</v>
      </c>
      <c r="H15" s="13">
        <v>80</v>
      </c>
      <c r="I15" s="13">
        <f t="shared" si="1"/>
        <v>0</v>
      </c>
      <c r="J15" s="11" t="str">
        <f t="shared" si="0"/>
        <v>Compliant</v>
      </c>
      <c r="K15" s="11" t="s">
        <v>24</v>
      </c>
    </row>
    <row r="16" spans="2:11" ht="30" customHeight="1" x14ac:dyDescent="0.2">
      <c r="B16" s="10">
        <v>45660</v>
      </c>
      <c r="C16" s="11" t="s">
        <v>11</v>
      </c>
      <c r="D16" s="11" t="s">
        <v>12</v>
      </c>
      <c r="E16" s="11" t="s">
        <v>13</v>
      </c>
      <c r="F16" s="11" t="s">
        <v>25</v>
      </c>
      <c r="G16" s="13">
        <v>120</v>
      </c>
      <c r="H16" s="13">
        <v>100</v>
      </c>
      <c r="I16" s="13">
        <f t="shared" si="1"/>
        <v>-20</v>
      </c>
      <c r="J16" s="11" t="str">
        <f t="shared" si="0"/>
        <v>Non-Compliant</v>
      </c>
      <c r="K16" s="11" t="s">
        <v>26</v>
      </c>
    </row>
    <row r="17" spans="2:11" ht="30" customHeight="1" x14ac:dyDescent="0.2">
      <c r="B17" s="3"/>
      <c r="C17" s="3"/>
      <c r="D17" s="3"/>
      <c r="E17" s="3"/>
      <c r="F17" s="3"/>
      <c r="G17" s="14"/>
      <c r="H17" s="14"/>
      <c r="I17" s="13" t="str">
        <f t="shared" si="1"/>
        <v/>
      </c>
      <c r="J17" s="11" t="str">
        <f t="shared" si="0"/>
        <v/>
      </c>
      <c r="K17" s="3"/>
    </row>
    <row r="18" spans="2:11" ht="30" customHeight="1" x14ac:dyDescent="0.2">
      <c r="B18" s="3"/>
      <c r="C18" s="3"/>
      <c r="D18" s="3"/>
      <c r="E18" s="3"/>
      <c r="F18" s="3"/>
      <c r="G18" s="14"/>
      <c r="H18" s="14"/>
      <c r="I18" s="13" t="str">
        <f t="shared" si="1"/>
        <v/>
      </c>
      <c r="J18" s="11" t="str">
        <f t="shared" si="0"/>
        <v/>
      </c>
      <c r="K18" s="3"/>
    </row>
    <row r="19" spans="2:11" ht="30" customHeight="1" x14ac:dyDescent="0.2">
      <c r="B19" s="12"/>
      <c r="C19" s="3"/>
      <c r="D19" s="3"/>
      <c r="E19" s="3"/>
      <c r="F19" s="3"/>
      <c r="G19" s="14"/>
      <c r="H19" s="14"/>
      <c r="I19" s="13" t="str">
        <f t="shared" si="1"/>
        <v/>
      </c>
      <c r="J19" s="11" t="str">
        <f t="shared" si="0"/>
        <v/>
      </c>
      <c r="K19" s="3"/>
    </row>
    <row r="20" spans="2:11" ht="30" customHeight="1" x14ac:dyDescent="0.2">
      <c r="B20" s="21"/>
      <c r="C20" s="22"/>
      <c r="D20" s="22"/>
      <c r="E20" s="22"/>
      <c r="F20" s="22"/>
      <c r="G20" s="23"/>
      <c r="H20" s="23"/>
      <c r="I20" s="24" t="str">
        <f t="shared" ref="I20:I25" si="2">IF(G20="","",H20-G20)</f>
        <v/>
      </c>
      <c r="J20" s="25" t="str">
        <f t="shared" ref="J20:J25" si="3">IF(G20="","",IF(G20=H20, "Compliant", "Non-Compliant"))</f>
        <v/>
      </c>
      <c r="K20" s="22"/>
    </row>
    <row r="21" spans="2:11" ht="30" customHeight="1" x14ac:dyDescent="0.2">
      <c r="B21" s="21"/>
      <c r="C21" s="22"/>
      <c r="D21" s="22"/>
      <c r="E21" s="22"/>
      <c r="F21" s="22"/>
      <c r="G21" s="23"/>
      <c r="H21" s="23"/>
      <c r="I21" s="24" t="str">
        <f t="shared" si="2"/>
        <v/>
      </c>
      <c r="J21" s="25" t="str">
        <f t="shared" si="3"/>
        <v/>
      </c>
      <c r="K21" s="22"/>
    </row>
    <row r="22" spans="2:11" ht="30" customHeight="1" x14ac:dyDescent="0.2">
      <c r="B22" s="21"/>
      <c r="C22" s="22"/>
      <c r="D22" s="22"/>
      <c r="E22" s="22"/>
      <c r="F22" s="22"/>
      <c r="G22" s="23"/>
      <c r="H22" s="23"/>
      <c r="I22" s="24" t="str">
        <f t="shared" si="2"/>
        <v/>
      </c>
      <c r="J22" s="25" t="str">
        <f t="shared" si="3"/>
        <v/>
      </c>
      <c r="K22" s="22"/>
    </row>
    <row r="23" spans="2:11" ht="30" customHeight="1" x14ac:dyDescent="0.2">
      <c r="B23" s="21"/>
      <c r="C23" s="22"/>
      <c r="D23" s="22"/>
      <c r="E23" s="22"/>
      <c r="F23" s="22"/>
      <c r="G23" s="23"/>
      <c r="H23" s="23"/>
      <c r="I23" s="24" t="str">
        <f t="shared" si="2"/>
        <v/>
      </c>
      <c r="J23" s="25" t="str">
        <f t="shared" si="3"/>
        <v/>
      </c>
      <c r="K23" s="22"/>
    </row>
    <row r="24" spans="2:11" ht="30" customHeight="1" x14ac:dyDescent="0.2">
      <c r="B24" s="21"/>
      <c r="C24" s="22"/>
      <c r="D24" s="22"/>
      <c r="E24" s="22"/>
      <c r="F24" s="22"/>
      <c r="G24" s="23"/>
      <c r="H24" s="23"/>
      <c r="I24" s="24" t="str">
        <f t="shared" si="2"/>
        <v/>
      </c>
      <c r="J24" s="25" t="str">
        <f t="shared" si="3"/>
        <v/>
      </c>
      <c r="K24" s="22"/>
    </row>
    <row r="25" spans="2:11" ht="30" customHeight="1" x14ac:dyDescent="0.2">
      <c r="B25" s="21"/>
      <c r="C25" s="22"/>
      <c r="D25" s="22"/>
      <c r="E25" s="22"/>
      <c r="F25" s="22"/>
      <c r="G25" s="23"/>
      <c r="H25" s="23"/>
      <c r="I25" s="24" t="str">
        <f t="shared" si="2"/>
        <v/>
      </c>
      <c r="J25" s="25" t="str">
        <f t="shared" si="3"/>
        <v/>
      </c>
      <c r="K25" s="22"/>
    </row>
    <row r="26" spans="2:11" ht="30" customHeight="1" x14ac:dyDescent="0.2">
      <c r="B26" s="21"/>
      <c r="C26" s="22"/>
      <c r="D26" s="22"/>
      <c r="E26" s="22"/>
      <c r="F26" s="22"/>
      <c r="G26" s="23"/>
      <c r="H26" s="23"/>
      <c r="I26" s="24" t="str">
        <f t="shared" ref="I26:I28" si="4">IF(G26="","",H26-G26)</f>
        <v/>
      </c>
      <c r="J26" s="25" t="str">
        <f t="shared" ref="J26:J28" si="5">IF(G26="","",IF(G26=H26, "Compliant", "Non-Compliant"))</f>
        <v/>
      </c>
      <c r="K26" s="22"/>
    </row>
    <row r="27" spans="2:11" ht="30" customHeight="1" x14ac:dyDescent="0.2">
      <c r="B27" s="21"/>
      <c r="C27" s="22"/>
      <c r="D27" s="22"/>
      <c r="E27" s="22"/>
      <c r="F27" s="22"/>
      <c r="G27" s="23"/>
      <c r="H27" s="23"/>
      <c r="I27" s="24" t="str">
        <f t="shared" si="4"/>
        <v/>
      </c>
      <c r="J27" s="25" t="str">
        <f t="shared" si="5"/>
        <v/>
      </c>
      <c r="K27" s="22"/>
    </row>
    <row r="28" spans="2:11" ht="30" customHeight="1" x14ac:dyDescent="0.2">
      <c r="B28" s="21"/>
      <c r="C28" s="22"/>
      <c r="D28" s="22"/>
      <c r="E28" s="22"/>
      <c r="F28" s="22"/>
      <c r="G28" s="23"/>
      <c r="H28" s="23"/>
      <c r="I28" s="24" t="str">
        <f t="shared" si="4"/>
        <v/>
      </c>
      <c r="J28" s="25" t="str">
        <f t="shared" si="5"/>
        <v/>
      </c>
      <c r="K28" s="22"/>
    </row>
    <row r="29" spans="2:11" ht="30" customHeight="1" x14ac:dyDescent="0.2">
      <c r="B29" s="21"/>
      <c r="C29" s="22"/>
      <c r="D29" s="22"/>
      <c r="E29" s="22"/>
      <c r="F29" s="22"/>
      <c r="G29" s="23"/>
      <c r="H29" s="23"/>
      <c r="I29" s="24" t="str">
        <f>IF(G29="","",H29-G29)</f>
        <v/>
      </c>
      <c r="J29" s="25" t="str">
        <f>IF(G29="","",IF(G29=H29, "Compliant", "Non-Compliant"))</f>
        <v/>
      </c>
      <c r="K29" s="22"/>
    </row>
    <row r="30" spans="2:11" ht="30" customHeight="1" x14ac:dyDescent="0.2">
      <c r="G30" s="15"/>
      <c r="H30" s="15"/>
      <c r="I30" s="13" t="str">
        <f t="shared" si="1"/>
        <v/>
      </c>
      <c r="J30" s="11" t="str">
        <f t="shared" si="0"/>
        <v/>
      </c>
    </row>
    <row r="31" spans="2:11" ht="30" customHeight="1" x14ac:dyDescent="0.2">
      <c r="B31" s="30"/>
      <c r="C31" s="30"/>
      <c r="D31" s="30"/>
      <c r="E31" s="30"/>
      <c r="F31" s="30"/>
      <c r="G31" s="31"/>
      <c r="H31" s="31"/>
      <c r="I31" s="24" t="str">
        <f>IF(G31="","",H31-G31)</f>
        <v/>
      </c>
      <c r="J31" s="25" t="str">
        <f>IF(G31="","",IF(G31=H31, "Compliant", "Non-Compliant"))</f>
        <v/>
      </c>
      <c r="K31" s="30"/>
    </row>
    <row r="32" spans="2:11" ht="30" customHeight="1" x14ac:dyDescent="0.2">
      <c r="G32" s="15"/>
      <c r="H32" s="15"/>
      <c r="I32" s="13" t="str">
        <f t="shared" si="1"/>
        <v/>
      </c>
      <c r="J32" s="11" t="str">
        <f t="shared" si="0"/>
        <v/>
      </c>
    </row>
    <row r="33" spans="7:10" ht="30" customHeight="1" x14ac:dyDescent="0.2">
      <c r="G33" s="15"/>
      <c r="H33" s="15"/>
      <c r="I33" s="13" t="str">
        <f t="shared" si="1"/>
        <v/>
      </c>
      <c r="J33" s="11" t="str">
        <f t="shared" si="0"/>
        <v/>
      </c>
    </row>
  </sheetData>
  <mergeCells count="7">
    <mergeCell ref="H7:I7"/>
    <mergeCell ref="B2:K2"/>
    <mergeCell ref="C4:D4"/>
    <mergeCell ref="H4:I4"/>
    <mergeCell ref="H6:I6"/>
    <mergeCell ref="C5:D5"/>
    <mergeCell ref="C6:D6"/>
  </mergeCells>
  <conditionalFormatting sqref="I12:I33">
    <cfRule type="cellIs" dxfId="2" priority="5" operator="lessThan">
      <formula>0</formula>
    </cfRule>
  </conditionalFormatting>
  <conditionalFormatting sqref="J12:J33">
    <cfRule type="containsText" dxfId="1" priority="4" operator="containsText" text="Non-Compliant">
      <formula>NOT(ISERROR(SEARCH("Non-Compliant",J12)))</formula>
    </cfRule>
  </conditionalFormatting>
  <conditionalFormatting sqref="G6:G8">
    <cfRule type="cellIs" dxfId="0" priority="1" operator="lessThan">
      <formula>0</formula>
    </cfRule>
  </conditionalFormatting>
  <dataValidations count="5">
    <dataValidation allowBlank="1" showInputMessage="1" showErrorMessage="1" prompt="A comprehensive report to audit business travel expenses, ensuring compliance with policies, identifying discrepancies, and providing a summary of expenses for accountability." sqref="B2"/>
    <dataValidation type="list" allowBlank="1" showInputMessage="1" showErrorMessage="1" sqref="F4:F5">
      <formula1>$F$12:$F$33</formula1>
    </dataValidation>
    <dataValidation type="list" allowBlank="1" showInputMessage="1" showErrorMessage="1" sqref="J4:J5">
      <formula1>$C$12:$C$33</formula1>
    </dataValidation>
    <dataValidation type="list" allowBlank="1" showInputMessage="1" showErrorMessage="1" sqref="J6:J8">
      <formula1>$D$12:$D$33</formula1>
    </dataValidation>
    <dataValidation type="list" allowBlank="1" showInputMessage="1" showErrorMessage="1" sqref="F7:F8">
      <formula1>$B$12:$B$33</formula1>
    </dataValidation>
  </dataValidation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Audit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2025-01-09T11:49:12Z</cp:lastPrinted>
  <dcterms:created xsi:type="dcterms:W3CDTF">2025-01-09T11:16:45Z</dcterms:created>
  <dcterms:modified xsi:type="dcterms:W3CDTF">2025-01-09T11:50:38Z</dcterms:modified>
</cp:coreProperties>
</file>